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-cultur3\Desktop\ГОЛУБЦОВА\Программа Образование\2021 год\112-пг от 16.02.2021\"/>
    </mc:Choice>
  </mc:AlternateContent>
  <bookViews>
    <workbookView xWindow="360" yWindow="15" windowWidth="20955" windowHeight="9720" activeTab="1"/>
  </bookViews>
  <sheets>
    <sheet name="Лист1" sheetId="1" r:id="rId1"/>
    <sheet name="Лист2" sheetId="2" r:id="rId2"/>
    <sheet name="Лист3" sheetId="3" r:id="rId3"/>
  </sheets>
  <definedNames>
    <definedName name="Print_Area_0" localSheetId="0">Лист1!$B$2:$L$4</definedName>
    <definedName name="Print_Area_0_0" localSheetId="0">Лист1!$A$2:$L$25</definedName>
    <definedName name="Print_Area_0_0_0" localSheetId="0">Лист1!$A$1:$L$60</definedName>
    <definedName name="Print_Titles_0" localSheetId="0">Лист1!A$4:XFC$6</definedName>
    <definedName name="Print_Titles_0_0" localSheetId="0">Лист1!A$4:XFC$6</definedName>
    <definedName name="_xlnm.Print_Area" localSheetId="0">Лист1!$A$2:$L$60</definedName>
  </definedNames>
  <calcPr calcId="162913"/>
</workbook>
</file>

<file path=xl/calcChain.xml><?xml version="1.0" encoding="utf-8"?>
<calcChain xmlns="http://schemas.openxmlformats.org/spreadsheetml/2006/main">
  <c r="F49" i="1" l="1"/>
  <c r="F46" i="1"/>
  <c r="F18" i="1"/>
  <c r="H59" i="1" l="1"/>
  <c r="H48" i="1"/>
  <c r="I48" i="1"/>
  <c r="I59" i="1" s="1"/>
  <c r="J48" i="1"/>
  <c r="J59" i="1" s="1"/>
  <c r="G48" i="1"/>
  <c r="E48" i="1" s="1"/>
  <c r="E59" i="1" s="1"/>
  <c r="E55" i="1"/>
  <c r="E54" i="1"/>
  <c r="E53" i="1"/>
  <c r="H52" i="1"/>
  <c r="I52" i="1"/>
  <c r="J52" i="1"/>
  <c r="G52" i="1"/>
  <c r="G59" i="1" l="1"/>
  <c r="F20" i="1"/>
  <c r="H14" i="1"/>
  <c r="H49" i="1" l="1"/>
  <c r="F32" i="1"/>
  <c r="F31" i="1" l="1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D29" i="2"/>
  <c r="C16" i="2"/>
  <c r="H29" i="2"/>
  <c r="G29" i="2"/>
  <c r="F29" i="2"/>
  <c r="E29" i="2"/>
  <c r="C13" i="2"/>
  <c r="C6" i="2"/>
  <c r="F52" i="1"/>
  <c r="E51" i="1"/>
  <c r="E50" i="1"/>
  <c r="J49" i="1"/>
  <c r="I49" i="1"/>
  <c r="G49" i="1"/>
  <c r="J47" i="1"/>
  <c r="I47" i="1"/>
  <c r="H47" i="1"/>
  <c r="G47" i="1"/>
  <c r="F47" i="1"/>
  <c r="F45" i="1" s="1"/>
  <c r="J46" i="1"/>
  <c r="I46" i="1"/>
  <c r="I45" i="1" s="1"/>
  <c r="H46" i="1"/>
  <c r="H45" i="1" s="1"/>
  <c r="G46" i="1"/>
  <c r="G45" i="1" s="1"/>
  <c r="E44" i="1"/>
  <c r="J43" i="1"/>
  <c r="I43" i="1"/>
  <c r="H43" i="1"/>
  <c r="G43" i="1"/>
  <c r="F43" i="1"/>
  <c r="E42" i="1"/>
  <c r="J41" i="1"/>
  <c r="I41" i="1"/>
  <c r="H41" i="1"/>
  <c r="G41" i="1"/>
  <c r="F41" i="1"/>
  <c r="E40" i="1"/>
  <c r="J39" i="1"/>
  <c r="I39" i="1"/>
  <c r="H39" i="1"/>
  <c r="G39" i="1"/>
  <c r="F39" i="1"/>
  <c r="J38" i="1"/>
  <c r="J37" i="1" s="1"/>
  <c r="I38" i="1"/>
  <c r="H38" i="1"/>
  <c r="G38" i="1"/>
  <c r="G37" i="1" s="1"/>
  <c r="F38" i="1"/>
  <c r="F19" i="1" s="1"/>
  <c r="I37" i="1"/>
  <c r="H37" i="1"/>
  <c r="E36" i="1"/>
  <c r="J35" i="1"/>
  <c r="I35" i="1"/>
  <c r="H35" i="1"/>
  <c r="G35" i="1"/>
  <c r="F35" i="1"/>
  <c r="E34" i="1"/>
  <c r="J33" i="1"/>
  <c r="I33" i="1"/>
  <c r="H33" i="1"/>
  <c r="H31" i="1" s="1"/>
  <c r="G33" i="1"/>
  <c r="F33" i="1"/>
  <c r="J32" i="1"/>
  <c r="I32" i="1"/>
  <c r="H32" i="1"/>
  <c r="G32" i="1"/>
  <c r="E30" i="1"/>
  <c r="J29" i="1"/>
  <c r="I29" i="1"/>
  <c r="H29" i="1"/>
  <c r="G29" i="1"/>
  <c r="F29" i="1"/>
  <c r="E28" i="1"/>
  <c r="E27" i="1"/>
  <c r="J26" i="1"/>
  <c r="I26" i="1"/>
  <c r="H26" i="1"/>
  <c r="G26" i="1"/>
  <c r="F26" i="1"/>
  <c r="E25" i="1"/>
  <c r="E24" i="1"/>
  <c r="J23" i="1"/>
  <c r="I23" i="1"/>
  <c r="H23" i="1"/>
  <c r="G23" i="1"/>
  <c r="F23" i="1"/>
  <c r="E22" i="1"/>
  <c r="E21" i="1"/>
  <c r="J20" i="1"/>
  <c r="I20" i="1"/>
  <c r="H20" i="1"/>
  <c r="G20" i="1"/>
  <c r="J18" i="1"/>
  <c r="I18" i="1"/>
  <c r="H18" i="1"/>
  <c r="G18" i="1"/>
  <c r="E16" i="1"/>
  <c r="E15" i="1"/>
  <c r="E10" i="1" s="1"/>
  <c r="J14" i="1"/>
  <c r="I14" i="1"/>
  <c r="F14" i="1"/>
  <c r="E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F8" i="1"/>
  <c r="E8" i="1" s="1"/>
  <c r="C33" i="2" l="1"/>
  <c r="I19" i="1"/>
  <c r="J45" i="1"/>
  <c r="C32" i="2"/>
  <c r="C31" i="2"/>
  <c r="C30" i="2"/>
  <c r="I9" i="1"/>
  <c r="J31" i="1"/>
  <c r="F57" i="1"/>
  <c r="H9" i="1"/>
  <c r="G31" i="1"/>
  <c r="E26" i="1"/>
  <c r="E23" i="1"/>
  <c r="E52" i="1"/>
  <c r="E11" i="1"/>
  <c r="E35" i="1"/>
  <c r="E39" i="1"/>
  <c r="E14" i="1"/>
  <c r="E12" i="1"/>
  <c r="I57" i="1"/>
  <c r="E33" i="1"/>
  <c r="I31" i="1"/>
  <c r="E41" i="1"/>
  <c r="E49" i="1"/>
  <c r="H57" i="1"/>
  <c r="J9" i="1"/>
  <c r="E29" i="1"/>
  <c r="E32" i="1"/>
  <c r="E38" i="1"/>
  <c r="G9" i="1"/>
  <c r="I58" i="1"/>
  <c r="G57" i="1"/>
  <c r="H19" i="1"/>
  <c r="H58" i="1" s="1"/>
  <c r="E43" i="1"/>
  <c r="E47" i="1"/>
  <c r="I17" i="1"/>
  <c r="E20" i="1"/>
  <c r="C29" i="2"/>
  <c r="J57" i="1"/>
  <c r="E46" i="1"/>
  <c r="F9" i="1"/>
  <c r="E18" i="1"/>
  <c r="J19" i="1"/>
  <c r="J17" i="1" s="1"/>
  <c r="F37" i="1"/>
  <c r="E37" i="1" s="1"/>
  <c r="G19" i="1"/>
  <c r="G58" i="1" s="1"/>
  <c r="E31" i="1" l="1"/>
  <c r="G56" i="1"/>
  <c r="H56" i="1"/>
  <c r="E57" i="1"/>
  <c r="E45" i="1"/>
  <c r="I56" i="1"/>
  <c r="H17" i="1"/>
  <c r="E9" i="1"/>
  <c r="E19" i="1"/>
  <c r="F17" i="1"/>
  <c r="F58" i="1"/>
  <c r="G17" i="1"/>
  <c r="J58" i="1"/>
  <c r="J56" i="1" s="1"/>
  <c r="E58" i="1" l="1"/>
  <c r="F56" i="1"/>
  <c r="E56" i="1" s="1"/>
  <c r="E17" i="1"/>
</calcChain>
</file>

<file path=xl/sharedStrings.xml><?xml version="1.0" encoding="utf-8"?>
<sst xmlns="http://schemas.openxmlformats.org/spreadsheetml/2006/main" count="200" uniqueCount="106">
  <si>
    <t xml:space="preserve">Выделено       </t>
  </si>
  <si>
    <t>Остаток</t>
  </si>
  <si>
    <t xml:space="preserve">Перечень мероприятий подпрограммы I "Дошкольное образование"
</t>
  </si>
  <si>
    <t>№ п/п</t>
  </si>
  <si>
    <t>Мероприятия по реализации подпрограммы</t>
  </si>
  <si>
    <t>Срок  исполне-ния мероп-риятия</t>
  </si>
  <si>
    <t>Источники финансового обеспечения</t>
  </si>
  <si>
    <t>Всего,             (тыс. рублей)</t>
  </si>
  <si>
    <t>Объем финансового обеспечения по 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</si>
  <si>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</si>
  <si>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</si>
  <si>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2020 год</t>
  </si>
  <si>
    <t>2021 год</t>
  </si>
  <si>
    <t>2022 год</t>
  </si>
  <si>
    <t>2023 год</t>
  </si>
  <si>
    <t>2024 год</t>
  </si>
  <si>
    <t>1.</t>
  </si>
  <si>
    <t xml:space="preserve">Задача 1. Доступность дошкольного образования для детей в возрасте от 1.5 до 7 лет </t>
  </si>
  <si>
    <t>2018-2021</t>
  </si>
  <si>
    <t>Всего, в том числе</t>
  </si>
  <si>
    <t>Управление жилищно-коммунальной инфраструктуры</t>
  </si>
  <si>
    <t>Увеличение количества мест в дошкольных образовательных организациях для детей в возрасте от 3  до 6 лет.</t>
  </si>
  <si>
    <r>
      <rPr>
        <b/>
        <sz val="8"/>
        <color indexed="64"/>
        <rFont val="Times New Roman"/>
      </rPr>
      <t xml:space="preserve">Основное мероприятие 01. </t>
    </r>
    <r>
      <rPr>
        <sz val="8"/>
        <color indexed="64"/>
        <rFont val="Times New Roman"/>
      </rPr>
      <t>Проведение капитального ремонта объектов дошкольного образования</t>
    </r>
  </si>
  <si>
    <t>ИТОГО:</t>
  </si>
  <si>
    <t>Управление развития отраслей социальной сферы</t>
  </si>
  <si>
    <t>Капитальный ремонт в дошкольных образовательных организациях, приобретено оборудование для РИП.</t>
  </si>
  <si>
    <t>Средства бюджета    Московской области</t>
  </si>
  <si>
    <t>Средства бюджета городского округа Котельники</t>
  </si>
  <si>
    <t>1.1.</t>
  </si>
  <si>
    <t>Мероприятие 01.02. Закупка оборудования для дошкольных образовательных организаций муниципальных образований Московской области - победителей конкурса на присвоение статуса Региональной инновационной площадки Московской области</t>
  </si>
  <si>
    <t xml:space="preserve"> Закупка оборудования для дошкольных образовательных организаций </t>
  </si>
  <si>
    <t>1.2.</t>
  </si>
  <si>
    <t>Мероприятие 01.04.  Мероприятие по проведению капитального ремонта в муниципальных дошкольных образовательных организациях Московской области</t>
  </si>
  <si>
    <t>Капитальный ремонт, техническое переоснащение  дошкольных образовательных организаций, создание комфортных условий пребывания воспитанников</t>
  </si>
  <si>
    <t>2.</t>
  </si>
  <si>
    <r>
      <rPr>
        <b/>
        <sz val="8"/>
        <rFont val="Times New Roman"/>
      </rPr>
      <t>Основное мероприятие</t>
    </r>
    <r>
      <rPr>
        <sz val="8"/>
        <rFont val="Times New Roman"/>
      </rPr>
      <t xml:space="preserve"> </t>
    </r>
    <r>
      <rPr>
        <b/>
        <sz val="8"/>
        <rFont val="Times New Roman"/>
      </rPr>
      <t>02</t>
    </r>
    <r>
      <rPr>
        <sz val="8"/>
        <rFont val="Times New Roman"/>
      </rPr>
      <t xml:space="preserve">. Финансовое обеспечение реализации прав граждан на получение общедоступного и бесплатного дошкольного образования </t>
    </r>
  </si>
  <si>
    <t xml:space="preserve">Реализация прав граждан на получение общедоступного и бесплатного дошкольного образования </t>
  </si>
  <si>
    <t>2.1.</t>
  </si>
  <si>
    <t>Мероприятие 02.02.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</si>
  <si>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городского округа Котельники (расходы на оплату труда, приобретение учебников и учебных пособий, средств обучения, игр, игрушек и др.)</t>
  </si>
  <si>
    <t>2.2.</t>
  </si>
  <si>
    <t>Мероприятие 02.03. Финансовое обеспечение получения гражданами дошкольнго образования в частных дошкольных образовательных огранизациях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</si>
  <si>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государственных гарантий реализации прав граждан на получение общедоступного и бесплатного дошкольного образования в частных дошкольных образовательных организациях городского округа Котельники (расходы на оплату труда, приобретение учебников и учебных пособий, средств обучения, игр, игрушек и др.)</t>
  </si>
  <si>
    <t xml:space="preserve"> </t>
  </si>
  <si>
    <t>2.3.</t>
  </si>
  <si>
    <t>Выплата компенсации родительской платы за присмотр и уход за детьми, осваивающими образовательные программы дошкольного образования</t>
  </si>
  <si>
    <t>2.4.</t>
  </si>
  <si>
    <t>Мероприятие 02.05. Расходы на обеспечение деятельности (оказание услуг) муниципальных учреждений - дошкольные образовательные организации</t>
  </si>
  <si>
    <t>100% освоение средств субсидии на выполнение муниципальных заданий дошкольными образовательными организациями</t>
  </si>
  <si>
    <t>3.7.</t>
  </si>
  <si>
    <t>2.5.</t>
  </si>
  <si>
    <t xml:space="preserve">Мероприятие 02.06. Укрепление материально-технической базы и проведение текущего ремонта учреждений дошкольного образования </t>
  </si>
  <si>
    <t xml:space="preserve">100% освоение средств субсидии на выполнение муниципальных заданий дошкольными образовательными организациями 
 </t>
  </si>
  <si>
    <t>2.5.1.</t>
  </si>
  <si>
    <t xml:space="preserve">Мероприятие 02.06.01.     Субсидия муниципальным учреждениям на приобретение основных средств </t>
  </si>
  <si>
    <t>Обеспечение развития и укрепления материально-технической базы дошкольных образовательных организаций</t>
  </si>
  <si>
    <t>2.5.2.</t>
  </si>
  <si>
    <t>Мероприятие 02.06.02.  Субсидия на проведение ремонтных работ в дошкольных муниципальных организациях</t>
  </si>
  <si>
    <t>Проведение текущего ремонта, замена оконных конструкций, создание комфортной среды для пребывания воспитанников</t>
  </si>
  <si>
    <t>2.6.</t>
  </si>
  <si>
    <t>Мероприятие 02.08. Мероприятия в сфере образования</t>
  </si>
  <si>
    <t>2.6.1.</t>
  </si>
  <si>
    <t>Мероприятие 02.08.01.   Субсидия муниципальным учреждениям на проведение специальной оценки условий труда</t>
  </si>
  <si>
    <t>Проведение СОУТ в дошкольных общеобразовательных организациях</t>
  </si>
  <si>
    <t>2.6.2.</t>
  </si>
  <si>
    <t xml:space="preserve">Мероприятие 02.08.02.  Субсидия муниципальным учреждениям на проведение обязательных медицинских осмотров работников учреждений </t>
  </si>
  <si>
    <t>Проведение медицинских осмотров  в дошкольных общеобразовательных организациях</t>
  </si>
  <si>
    <t>2.6.3.</t>
  </si>
  <si>
    <t>Мероприятие 02.08.03.  Субсидия на выплату материального поощрения руководящим работникам и работникам в сфере дошкольного образования</t>
  </si>
  <si>
    <t>Поощрение педагогических работников  в дошкольных общеобразовательных организациях</t>
  </si>
  <si>
    <t>'3.</t>
  </si>
  <si>
    <t>Снижение очередности в дошкольные образовательные организации, создание условий  дошкольного образования для детей в возрасте до 3-х лет, содействие трудовой занятости женщин</t>
  </si>
  <si>
    <t>3.1.</t>
  </si>
  <si>
    <t xml:space="preserve">Мероприятие Р2.01. 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</si>
  <si>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3.2.</t>
  </si>
  <si>
    <t>Всего по подпрограмме I</t>
  </si>
  <si>
    <t xml:space="preserve">                             
    Начальник  управления развития отраслей социальной сферы                                                                                             О.Н. Цвейба</t>
  </si>
  <si>
    <t>всего</t>
  </si>
  <si>
    <t>мо</t>
  </si>
  <si>
    <t>котельнки</t>
  </si>
  <si>
    <t>котельники</t>
  </si>
  <si>
    <t xml:space="preserve">фед </t>
  </si>
  <si>
    <t>федер.</t>
  </si>
  <si>
    <t>внебюдж</t>
  </si>
  <si>
    <t>общее</t>
  </si>
  <si>
    <t>Область</t>
  </si>
  <si>
    <t>Котельники</t>
  </si>
  <si>
    <t xml:space="preserve"> Мероприятие Р2.02.    Создание дополнительных мест для детей в возрасте от 1,5 до 3 лет любой направленности в организациях, осуществляющих образовательную деятельность (за исключением государственных, муниципальных), и у 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 присмотр и уход за детьми</t>
  </si>
  <si>
    <t>Мероприятие 02.04.  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</si>
  <si>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мун.зад.</t>
  </si>
  <si>
    <t>Средства федерального бюджета</t>
  </si>
  <si>
    <t>фед.</t>
  </si>
  <si>
    <t>фед</t>
  </si>
  <si>
    <t>2020-2024</t>
  </si>
  <si>
    <t>плюс 1 млн.</t>
  </si>
  <si>
    <t>Выделено: 1 млн. Детство, 500 тыс. Маргаритка</t>
  </si>
  <si>
    <t>Выделено:                    1 млн.Детство</t>
  </si>
  <si>
    <t>Остаток: 0</t>
  </si>
  <si>
    <t>Остаток: 4 млн.</t>
  </si>
  <si>
    <t xml:space="preserve">Приложение к подпрограмме I "Дошкольное образование"         </t>
  </si>
  <si>
    <t xml:space="preserve">Приложение 3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главы городского округа                                                     Котельники Московской области                                                          от  ___________№____________                                                                                                                                                                                                  </t>
  </si>
  <si>
    <t>Основное мероприятие P2. Федеральный проект «Содействие занятости»</t>
  </si>
  <si>
    <t>Выделено:                197 304 000 +              1 759 725 (учебники) = 199063725</t>
  </si>
  <si>
    <t>Остаток:                    11 819 275 ( 350тыс на молодых специалистов)</t>
  </si>
  <si>
    <t>Остаток:                     5 981 897</t>
  </si>
  <si>
    <t>плюс 3 млн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</si>
</sst>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m"/>
  </numFmts>
  <fonts count="43" x14ac:knownFonts="1">
    <font>
      <sz val="11"/>
      <color indexed="64"/>
      <name val="Calibri"/>
      <scheme val="minor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0"/>
      <color indexed="64"/>
      <name val="Calibri"/>
    </font>
    <font>
      <sz val="8"/>
      <color indexed="64"/>
      <name val="Times New Roman"/>
    </font>
    <font>
      <b/>
      <sz val="12"/>
      <color indexed="64"/>
      <name val="Times New Roman"/>
    </font>
    <font>
      <sz val="12"/>
      <color indexed="64"/>
      <name val="Calibri"/>
    </font>
    <font>
      <b/>
      <sz val="8"/>
      <color indexed="64"/>
      <name val="Times New Roman"/>
    </font>
    <font>
      <sz val="11"/>
      <color indexed="64"/>
      <name val="Times New Roman"/>
    </font>
    <font>
      <sz val="7"/>
      <color indexed="64"/>
      <name val="Times New Roman"/>
    </font>
    <font>
      <b/>
      <sz val="8"/>
      <name val="Times New Roman"/>
    </font>
    <font>
      <b/>
      <sz val="9"/>
      <color indexed="64"/>
      <name val="Times New Roman"/>
    </font>
    <font>
      <sz val="9"/>
      <color indexed="64"/>
      <name val="Times New Roman"/>
    </font>
    <font>
      <sz val="11"/>
      <name val="Times New Roman"/>
    </font>
    <font>
      <sz val="9"/>
      <color indexed="64"/>
      <name val="Calibri"/>
    </font>
    <font>
      <sz val="8"/>
      <name val="Times New Roman"/>
    </font>
    <font>
      <b/>
      <sz val="7"/>
      <color indexed="64"/>
      <name val="Times New Roman"/>
    </font>
    <font>
      <sz val="12"/>
      <color indexed="64"/>
      <name val="Times New Roman"/>
    </font>
    <font>
      <sz val="11"/>
      <color indexed="64"/>
      <name val="Arial"/>
    </font>
    <font>
      <sz val="9"/>
      <name val="Times New Roman"/>
    </font>
    <font>
      <sz val="14"/>
      <color indexed="64"/>
      <name val="Times New Roman"/>
    </font>
    <font>
      <sz val="11"/>
      <color indexed="64"/>
      <name val="Calibri"/>
      <scheme val="minor"/>
    </font>
    <font>
      <sz val="6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7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indexed="64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35" fillId="2" borderId="0"/>
    <xf numFmtId="0" fontId="35" fillId="3" borderId="0"/>
    <xf numFmtId="0" fontId="35" fillId="4" borderId="0"/>
    <xf numFmtId="0" fontId="35" fillId="5" borderId="0"/>
    <xf numFmtId="0" fontId="35" fillId="6" borderId="0"/>
    <xf numFmtId="0" fontId="35" fillId="7" borderId="0"/>
    <xf numFmtId="0" fontId="35" fillId="8" borderId="0"/>
    <xf numFmtId="0" fontId="35" fillId="9" borderId="0"/>
    <xf numFmtId="0" fontId="35" fillId="10" borderId="0"/>
    <xf numFmtId="0" fontId="35" fillId="5" borderId="0"/>
    <xf numFmtId="0" fontId="35" fillId="8" borderId="0"/>
    <xf numFmtId="0" fontId="35" fillId="11" borderId="0"/>
    <xf numFmtId="0" fontId="1" fillId="12" borderId="0"/>
    <xf numFmtId="0" fontId="1" fillId="9" borderId="0"/>
    <xf numFmtId="0" fontId="1" fillId="10" borderId="0"/>
    <xf numFmtId="0" fontId="1" fillId="13" borderId="0"/>
    <xf numFmtId="0" fontId="1" fillId="14" borderId="0"/>
    <xf numFmtId="0" fontId="1" fillId="15" borderId="0"/>
    <xf numFmtId="0" fontId="1" fillId="16" borderId="0"/>
    <xf numFmtId="0" fontId="1" fillId="17" borderId="0"/>
    <xf numFmtId="0" fontId="1" fillId="18" borderId="0"/>
    <xf numFmtId="0" fontId="1" fillId="13" borderId="0"/>
    <xf numFmtId="0" fontId="1" fillId="14" borderId="0"/>
    <xf numFmtId="0" fontId="1" fillId="19" borderId="0"/>
    <xf numFmtId="0" fontId="2" fillId="7" borderId="1"/>
    <xf numFmtId="0" fontId="3" fillId="20" borderId="2"/>
    <xf numFmtId="0" fontId="4" fillId="20" borderId="1"/>
    <xf numFmtId="0" fontId="5" fillId="0" borderId="3"/>
    <xf numFmtId="0" fontId="6" fillId="0" borderId="4"/>
    <xf numFmtId="0" fontId="7" fillId="0" borderId="5"/>
    <xf numFmtId="0" fontId="7" fillId="0" borderId="0"/>
    <xf numFmtId="0" fontId="8" fillId="0" borderId="6"/>
    <xf numFmtId="0" fontId="9" fillId="21" borderId="7"/>
    <xf numFmtId="0" fontId="10" fillId="0" borderId="0"/>
    <xf numFmtId="0" fontId="11" fillId="22" borderId="0"/>
    <xf numFmtId="0" fontId="12" fillId="3" borderId="0"/>
    <xf numFmtId="0" fontId="13" fillId="0" borderId="0"/>
    <xf numFmtId="0" fontId="35" fillId="23" borderId="8"/>
    <xf numFmtId="0" fontId="14" fillId="0" borderId="9"/>
    <xf numFmtId="0" fontId="15" fillId="0" borderId="0"/>
    <xf numFmtId="0" fontId="16" fillId="4" borderId="0"/>
  </cellStyleXfs>
  <cellXfs count="144">
    <xf numFmtId="0" fontId="0" fillId="0" borderId="0" xfId="0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6" borderId="10" xfId="0" applyFill="1" applyBorder="1" applyAlignment="1">
      <alignment wrapText="1"/>
    </xf>
    <xf numFmtId="0" fontId="0" fillId="26" borderId="10" xfId="0" applyFill="1" applyBorder="1"/>
    <xf numFmtId="0" fontId="18" fillId="25" borderId="0" xfId="0" applyFont="1" applyFill="1" applyAlignment="1">
      <alignment vertical="center"/>
    </xf>
    <xf numFmtId="0" fontId="18" fillId="25" borderId="12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left" vertical="center" wrapText="1"/>
    </xf>
    <xf numFmtId="0" fontId="18" fillId="25" borderId="12" xfId="0" applyFont="1" applyFill="1" applyBorder="1" applyAlignment="1">
      <alignment vertical="center" wrapText="1"/>
    </xf>
    <xf numFmtId="2" fontId="22" fillId="25" borderId="12" xfId="0" applyNumberFormat="1" applyFont="1" applyFill="1" applyBorder="1" applyAlignment="1">
      <alignment horizontal="center" vertical="center" wrapText="1"/>
    </xf>
    <xf numFmtId="1" fontId="22" fillId="25" borderId="12" xfId="0" applyNumberFormat="1" applyFont="1" applyFill="1" applyBorder="1" applyAlignment="1">
      <alignment horizontal="center" vertical="center" wrapText="1"/>
    </xf>
    <xf numFmtId="0" fontId="18" fillId="25" borderId="12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2" fontId="27" fillId="25" borderId="12" xfId="0" applyNumberFormat="1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0" fontId="0" fillId="26" borderId="0" xfId="0" applyFill="1" applyAlignment="1">
      <alignment wrapText="1"/>
    </xf>
    <xf numFmtId="0" fontId="18" fillId="25" borderId="19" xfId="0" applyFont="1" applyFill="1" applyBorder="1" applyAlignment="1">
      <alignment vertical="center" wrapText="1"/>
    </xf>
    <xf numFmtId="2" fontId="22" fillId="25" borderId="19" xfId="0" applyNumberFormat="1" applyFont="1" applyFill="1" applyBorder="1" applyAlignment="1">
      <alignment horizontal="center" vertical="center" wrapText="1"/>
    </xf>
    <xf numFmtId="2" fontId="0" fillId="25" borderId="0" xfId="0" applyNumberFormat="1" applyFill="1"/>
    <xf numFmtId="4" fontId="0" fillId="0" borderId="0" xfId="0" applyNumberFormat="1"/>
    <xf numFmtId="0" fontId="22" fillId="0" borderId="0" xfId="0" applyFont="1" applyAlignment="1">
      <alignment horizontal="center" wrapText="1"/>
    </xf>
    <xf numFmtId="2" fontId="31" fillId="0" borderId="0" xfId="0" applyNumberFormat="1" applyFont="1" applyAlignment="1">
      <alignment horizontal="right" wrapText="1"/>
    </xf>
    <xf numFmtId="0" fontId="31" fillId="0" borderId="0" xfId="0" applyFont="1" applyAlignment="1">
      <alignment horizontal="right" wrapText="1"/>
    </xf>
    <xf numFmtId="4" fontId="0" fillId="0" borderId="12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31" fillId="0" borderId="0" xfId="0" applyNumberFormat="1" applyFont="1"/>
    <xf numFmtId="4" fontId="32" fillId="24" borderId="19" xfId="0" applyNumberFormat="1" applyFont="1" applyFill="1" applyBorder="1" applyAlignment="1">
      <alignment horizontal="center" vertical="center" wrapText="1"/>
    </xf>
    <xf numFmtId="4" fontId="31" fillId="0" borderId="12" xfId="0" applyNumberFormat="1" applyFont="1" applyBorder="1" applyAlignment="1">
      <alignment horizontal="center" vertical="center" wrapText="1"/>
    </xf>
    <xf numFmtId="4" fontId="31" fillId="24" borderId="0" xfId="0" applyNumberFormat="1" applyFont="1" applyFill="1" applyAlignment="1">
      <alignment horizontal="center" vertical="center" wrapText="1"/>
    </xf>
    <xf numFmtId="4" fontId="33" fillId="0" borderId="12" xfId="0" applyNumberFormat="1" applyFont="1" applyBorder="1" applyAlignment="1">
      <alignment horizontal="center" vertical="top"/>
    </xf>
    <xf numFmtId="2" fontId="22" fillId="0" borderId="0" xfId="0" applyNumberFormat="1" applyFont="1" applyAlignment="1">
      <alignment horizontal="center"/>
    </xf>
    <xf numFmtId="4" fontId="22" fillId="0" borderId="0" xfId="0" applyNumberFormat="1" applyFont="1"/>
    <xf numFmtId="4" fontId="31" fillId="0" borderId="0" xfId="0" applyNumberFormat="1" applyFont="1" applyAlignment="1">
      <alignment horizontal="center" wrapText="1"/>
    </xf>
    <xf numFmtId="4" fontId="0" fillId="0" borderId="2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2" fontId="0" fillId="0" borderId="0" xfId="0" applyNumberFormat="1"/>
    <xf numFmtId="2" fontId="31" fillId="0" borderId="12" xfId="0" applyNumberFormat="1" applyFont="1" applyBorder="1"/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3" fontId="34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1" fillId="0" borderId="0" xfId="0" applyFont="1" applyAlignment="1">
      <alignment horizontal="center"/>
    </xf>
    <xf numFmtId="0" fontId="22" fillId="24" borderId="0" xfId="0" applyFont="1" applyFill="1" applyAlignment="1">
      <alignment horizontal="center" wrapText="1"/>
    </xf>
    <xf numFmtId="0" fontId="31" fillId="24" borderId="0" xfId="0" applyFont="1" applyFill="1" applyAlignment="1">
      <alignment horizontal="center"/>
    </xf>
    <xf numFmtId="4" fontId="31" fillId="24" borderId="0" xfId="0" applyNumberFormat="1" applyFont="1" applyFill="1" applyAlignment="1">
      <alignment horizontal="right" wrapText="1"/>
    </xf>
    <xf numFmtId="0" fontId="31" fillId="24" borderId="0" xfId="0" applyFont="1" applyFill="1" applyAlignment="1">
      <alignment horizontal="right" wrapText="1"/>
    </xf>
    <xf numFmtId="3" fontId="31" fillId="24" borderId="0" xfId="0" applyNumberFormat="1" applyFont="1" applyFill="1" applyAlignment="1">
      <alignment horizontal="right" wrapText="1"/>
    </xf>
    <xf numFmtId="2" fontId="22" fillId="25" borderId="11" xfId="0" applyNumberFormat="1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vertical="center" wrapText="1"/>
    </xf>
    <xf numFmtId="0" fontId="38" fillId="25" borderId="12" xfId="0" applyFont="1" applyFill="1" applyBorder="1" applyAlignment="1">
      <alignment vertical="center" wrapText="1"/>
    </xf>
    <xf numFmtId="0" fontId="18" fillId="25" borderId="12" xfId="0" applyFont="1" applyFill="1" applyBorder="1" applyAlignment="1">
      <alignment horizontal="center" vertical="center" wrapText="1"/>
    </xf>
    <xf numFmtId="0" fontId="18" fillId="25" borderId="12" xfId="0" applyFont="1" applyFill="1" applyBorder="1" applyAlignment="1">
      <alignment horizontal="left" vertical="center" wrapText="1"/>
    </xf>
    <xf numFmtId="0" fontId="19" fillId="25" borderId="0" xfId="0" applyFont="1" applyFill="1" applyAlignment="1">
      <alignment horizontal="center" vertical="center" wrapText="1"/>
    </xf>
    <xf numFmtId="0" fontId="0" fillId="27" borderId="0" xfId="0" applyFill="1"/>
    <xf numFmtId="0" fontId="0" fillId="28" borderId="0" xfId="0" applyFill="1"/>
    <xf numFmtId="0" fontId="17" fillId="27" borderId="0" xfId="0" applyFont="1" applyFill="1"/>
    <xf numFmtId="0" fontId="22" fillId="0" borderId="19" xfId="0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/>
    </xf>
    <xf numFmtId="4" fontId="31" fillId="0" borderId="19" xfId="0" applyNumberFormat="1" applyFont="1" applyBorder="1" applyAlignment="1">
      <alignment horizontal="center" wrapText="1"/>
    </xf>
    <xf numFmtId="0" fontId="18" fillId="25" borderId="12" xfId="0" applyFont="1" applyFill="1" applyBorder="1" applyAlignment="1">
      <alignment horizontal="center" vertical="center" wrapText="1"/>
    </xf>
    <xf numFmtId="2" fontId="37" fillId="25" borderId="12" xfId="0" applyNumberFormat="1" applyFont="1" applyFill="1" applyBorder="1" applyAlignment="1">
      <alignment horizontal="center" vertical="center" wrapText="1"/>
    </xf>
    <xf numFmtId="2" fontId="32" fillId="24" borderId="19" xfId="0" applyNumberFormat="1" applyFont="1" applyFill="1" applyBorder="1" applyAlignment="1">
      <alignment horizontal="center" vertical="center" wrapText="1"/>
    </xf>
    <xf numFmtId="2" fontId="31" fillId="0" borderId="12" xfId="0" applyNumberFormat="1" applyFont="1" applyBorder="1" applyAlignment="1">
      <alignment horizontal="center" vertical="center" wrapText="1"/>
    </xf>
    <xf numFmtId="0" fontId="41" fillId="26" borderId="10" xfId="0" applyFont="1" applyFill="1" applyBorder="1" applyAlignment="1">
      <alignment vertical="center" wrapText="1"/>
    </xf>
    <xf numFmtId="0" fontId="42" fillId="26" borderId="0" xfId="0" applyFont="1" applyFill="1" applyAlignment="1">
      <alignment vertical="top" wrapText="1"/>
    </xf>
    <xf numFmtId="0" fontId="40" fillId="25" borderId="0" xfId="0" applyFont="1" applyFill="1" applyAlignment="1">
      <alignment horizontal="left" wrapText="1"/>
    </xf>
    <xf numFmtId="0" fontId="20" fillId="0" borderId="0" xfId="0" applyFont="1" applyAlignment="1">
      <alignment vertical="center" wrapText="1"/>
    </xf>
    <xf numFmtId="0" fontId="19" fillId="25" borderId="0" xfId="0" applyFont="1" applyFill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18" fillId="25" borderId="13" xfId="0" applyFont="1" applyFill="1" applyBorder="1" applyAlignment="1">
      <alignment horizontal="center" vertical="center" wrapText="1"/>
    </xf>
    <xf numFmtId="0" fontId="18" fillId="25" borderId="12" xfId="0" applyFont="1" applyFill="1" applyBorder="1" applyAlignment="1">
      <alignment horizontal="center" vertical="center" wrapText="1"/>
    </xf>
    <xf numFmtId="0" fontId="18" fillId="25" borderId="22" xfId="0" applyFont="1" applyFill="1" applyBorder="1" applyAlignment="1">
      <alignment horizontal="center" vertical="center" wrapText="1"/>
    </xf>
    <xf numFmtId="0" fontId="18" fillId="25" borderId="23" xfId="0" applyFont="1" applyFill="1" applyBorder="1" applyAlignment="1">
      <alignment horizontal="center" vertical="center" wrapText="1"/>
    </xf>
    <xf numFmtId="0" fontId="20" fillId="24" borderId="0" xfId="0" applyFont="1" applyFill="1" applyAlignment="1">
      <alignment vertical="center" wrapText="1"/>
    </xf>
    <xf numFmtId="49" fontId="18" fillId="25" borderId="12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top" wrapText="1"/>
    </xf>
    <xf numFmtId="0" fontId="23" fillId="25" borderId="12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left" vertical="center" wrapText="1"/>
    </xf>
    <xf numFmtId="0" fontId="18" fillId="25" borderId="11" xfId="0" applyFont="1" applyFill="1" applyBorder="1" applyAlignment="1">
      <alignment horizontal="left" vertical="center" wrapText="1"/>
    </xf>
    <xf numFmtId="0" fontId="23" fillId="25" borderId="12" xfId="0" applyFont="1" applyFill="1" applyBorder="1" applyAlignment="1">
      <alignment vertical="top" wrapText="1"/>
    </xf>
    <xf numFmtId="0" fontId="23" fillId="25" borderId="11" xfId="0" applyFont="1" applyFill="1" applyBorder="1" applyAlignment="1">
      <alignment vertical="top" wrapText="1"/>
    </xf>
    <xf numFmtId="0" fontId="38" fillId="25" borderId="11" xfId="0" applyFont="1" applyFill="1" applyBorder="1" applyAlignment="1">
      <alignment horizontal="left" vertical="top" wrapText="1"/>
    </xf>
    <xf numFmtId="0" fontId="18" fillId="25" borderId="11" xfId="0" applyFont="1" applyFill="1" applyBorder="1" applyAlignment="1">
      <alignment horizontal="left" vertical="top" wrapText="1"/>
    </xf>
    <xf numFmtId="0" fontId="23" fillId="25" borderId="11" xfId="0" applyFont="1" applyFill="1" applyBorder="1" applyAlignment="1">
      <alignment horizontal="left" vertical="center" wrapText="1"/>
    </xf>
    <xf numFmtId="0" fontId="24" fillId="25" borderId="11" xfId="0" applyFont="1" applyFill="1" applyBorder="1" applyAlignment="1">
      <alignment horizontal="left" vertical="top" wrapText="1"/>
    </xf>
    <xf numFmtId="0" fontId="23" fillId="25" borderId="1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25" borderId="12" xfId="0" applyFont="1" applyFill="1" applyBorder="1" applyAlignment="1">
      <alignment horizontal="left" vertical="top" wrapText="1"/>
    </xf>
    <xf numFmtId="0" fontId="23" fillId="25" borderId="12" xfId="0" applyFont="1" applyFill="1" applyBorder="1" applyAlignment="1">
      <alignment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vertical="center" wrapText="1"/>
    </xf>
    <xf numFmtId="164" fontId="18" fillId="25" borderId="12" xfId="0" applyNumberFormat="1" applyFont="1" applyFill="1" applyBorder="1" applyAlignment="1">
      <alignment horizontal="center" vertical="center" wrapText="1"/>
    </xf>
    <xf numFmtId="0" fontId="18" fillId="25" borderId="12" xfId="0" applyFont="1" applyFill="1" applyBorder="1" applyAlignment="1">
      <alignment horizontal="left" vertical="center" wrapText="1"/>
    </xf>
    <xf numFmtId="164" fontId="18" fillId="25" borderId="11" xfId="0" applyNumberFormat="1" applyFont="1" applyFill="1" applyBorder="1" applyAlignment="1">
      <alignment horizontal="center" vertical="center" wrapText="1"/>
    </xf>
    <xf numFmtId="0" fontId="26" fillId="26" borderId="0" xfId="0" applyFont="1" applyFill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horizontal="center" vertical="center" wrapText="1"/>
    </xf>
    <xf numFmtId="0" fontId="36" fillId="25" borderId="12" xfId="0" applyFont="1" applyFill="1" applyBorder="1" applyAlignment="1">
      <alignment vertical="center" wrapText="1"/>
    </xf>
    <xf numFmtId="0" fontId="28" fillId="24" borderId="0" xfId="0" applyFont="1" applyFill="1" applyAlignment="1">
      <alignment horizontal="center" vertical="center" wrapText="1"/>
    </xf>
    <xf numFmtId="0" fontId="26" fillId="26" borderId="12" xfId="0" applyFont="1" applyFill="1" applyBorder="1" applyAlignment="1">
      <alignment horizontal="center" vertical="center" wrapText="1"/>
    </xf>
    <xf numFmtId="0" fontId="18" fillId="25" borderId="15" xfId="0" applyFont="1" applyFill="1" applyBorder="1" applyAlignment="1">
      <alignment horizontal="left" vertical="center" wrapText="1"/>
    </xf>
    <xf numFmtId="0" fontId="18" fillId="25" borderId="16" xfId="0" applyFont="1" applyFill="1" applyBorder="1" applyAlignment="1">
      <alignment horizontal="left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5" borderId="13" xfId="0" applyFont="1" applyFill="1" applyBorder="1" applyAlignment="1">
      <alignment horizontal="center" vertical="center" wrapText="1"/>
    </xf>
    <xf numFmtId="164" fontId="18" fillId="25" borderId="13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3" fillId="25" borderId="14" xfId="0" applyFont="1" applyFill="1" applyBorder="1" applyAlignment="1">
      <alignment horizontal="center" vertical="center" wrapText="1"/>
    </xf>
    <xf numFmtId="164" fontId="18" fillId="25" borderId="14" xfId="0" applyNumberFormat="1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left" vertical="center" wrapText="1"/>
    </xf>
    <xf numFmtId="0" fontId="29" fillId="25" borderId="12" xfId="0" applyFont="1" applyFill="1" applyBorder="1" applyAlignment="1">
      <alignment horizontal="left" vertical="center" wrapText="1"/>
    </xf>
    <xf numFmtId="0" fontId="21" fillId="25" borderId="11" xfId="0" applyFont="1" applyFill="1" applyBorder="1" applyAlignment="1">
      <alignment horizontal="left" vertical="center" wrapText="1"/>
    </xf>
    <xf numFmtId="0" fontId="18" fillId="25" borderId="17" xfId="0" applyFont="1" applyFill="1" applyBorder="1" applyAlignment="1">
      <alignment horizontal="left" vertical="center" wrapText="1"/>
    </xf>
    <xf numFmtId="0" fontId="18" fillId="25" borderId="18" xfId="0" applyFont="1" applyFill="1" applyBorder="1" applyAlignment="1">
      <alignment horizontal="left" vertical="center" wrapText="1"/>
    </xf>
    <xf numFmtId="0" fontId="40" fillId="25" borderId="0" xfId="0" applyFont="1" applyFill="1" applyAlignment="1">
      <alignment horizontal="left" vertical="top" wrapText="1"/>
    </xf>
    <xf numFmtId="0" fontId="31" fillId="25" borderId="0" xfId="0" applyFont="1" applyFill="1" applyAlignment="1">
      <alignment horizontal="center" vertical="center" wrapText="1"/>
    </xf>
    <xf numFmtId="164" fontId="18" fillId="25" borderId="19" xfId="0" applyNumberFormat="1" applyFont="1" applyFill="1" applyBorder="1" applyAlignment="1">
      <alignment horizontal="center" vertical="center" wrapText="1"/>
    </xf>
    <xf numFmtId="0" fontId="38" fillId="25" borderId="24" xfId="0" applyFont="1" applyFill="1" applyBorder="1" applyAlignment="1">
      <alignment horizontal="left" vertical="center" wrapText="1"/>
    </xf>
    <xf numFmtId="0" fontId="38" fillId="25" borderId="25" xfId="0" applyFont="1" applyFill="1" applyBorder="1" applyAlignment="1">
      <alignment horizontal="left" vertical="center" wrapText="1"/>
    </xf>
    <xf numFmtId="0" fontId="38" fillId="25" borderId="26" xfId="0" applyFont="1" applyFill="1" applyBorder="1" applyAlignment="1">
      <alignment horizontal="left" vertical="center" wrapText="1"/>
    </xf>
    <xf numFmtId="0" fontId="18" fillId="25" borderId="24" xfId="0" applyFont="1" applyFill="1" applyBorder="1" applyAlignment="1">
      <alignment horizontal="center" vertical="center" wrapText="1"/>
    </xf>
    <xf numFmtId="0" fontId="18" fillId="25" borderId="25" xfId="0" applyFont="1" applyFill="1" applyBorder="1" applyAlignment="1">
      <alignment horizontal="center" vertical="center" wrapText="1"/>
    </xf>
    <xf numFmtId="0" fontId="18" fillId="25" borderId="26" xfId="0" applyFont="1" applyFill="1" applyBorder="1" applyAlignment="1">
      <alignment horizontal="center" vertical="center" wrapText="1"/>
    </xf>
    <xf numFmtId="0" fontId="23" fillId="25" borderId="24" xfId="0" applyFont="1" applyFill="1" applyBorder="1" applyAlignment="1">
      <alignment horizontal="center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18" fillId="25" borderId="19" xfId="0" applyFont="1" applyFill="1" applyBorder="1" applyAlignment="1">
      <alignment horizontal="center" vertical="center"/>
    </xf>
    <xf numFmtId="0" fontId="21" fillId="25" borderId="24" xfId="0" applyFont="1" applyFill="1" applyBorder="1" applyAlignment="1">
      <alignment horizontal="center" vertical="center" wrapText="1"/>
    </xf>
    <xf numFmtId="0" fontId="21" fillId="25" borderId="25" xfId="0" applyFont="1" applyFill="1" applyBorder="1" applyAlignment="1">
      <alignment horizontal="center" vertical="center" wrapText="1"/>
    </xf>
    <xf numFmtId="0" fontId="21" fillId="25" borderId="26" xfId="0" applyFont="1" applyFill="1" applyBorder="1" applyAlignment="1">
      <alignment horizontal="center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30" fillId="25" borderId="25" xfId="0" applyFont="1" applyFill="1" applyBorder="1" applyAlignment="1">
      <alignment horizontal="center" vertical="center" wrapText="1"/>
    </xf>
    <xf numFmtId="0" fontId="30" fillId="25" borderId="26" xfId="0" applyFont="1" applyFill="1" applyBorder="1" applyAlignment="1">
      <alignment horizontal="center" vertical="center" wrapText="1"/>
    </xf>
    <xf numFmtId="0" fontId="39" fillId="25" borderId="11" xfId="0" applyFont="1" applyFill="1" applyBorder="1" applyAlignment="1">
      <alignment horizontal="center" vertical="center" wrapText="1"/>
    </xf>
    <xf numFmtId="0" fontId="39" fillId="25" borderId="14" xfId="0" applyFont="1" applyFill="1" applyBorder="1" applyAlignment="1">
      <alignment horizontal="center" vertical="center" wrapText="1"/>
    </xf>
    <xf numFmtId="0" fontId="39" fillId="25" borderId="13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left" vertical="center" wrapText="1"/>
    </xf>
    <xf numFmtId="0" fontId="18" fillId="25" borderId="13" xfId="0" applyFont="1" applyFill="1" applyBorder="1" applyAlignment="1">
      <alignment horizontal="left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51" zoomScaleNormal="100" workbookViewId="0">
      <selection activeCell="A2" sqref="A2:L60"/>
    </sheetView>
  </sheetViews>
  <sheetFormatPr defaultColWidth="9.140625" defaultRowHeight="15" x14ac:dyDescent="0.25"/>
  <cols>
    <col min="1" max="1" width="4.7109375" style="57" customWidth="1"/>
    <col min="2" max="2" width="19.140625" style="58" customWidth="1"/>
    <col min="3" max="3" width="8.5703125" style="58" customWidth="1"/>
    <col min="4" max="4" width="13.7109375" style="57" customWidth="1"/>
    <col min="5" max="5" width="11.140625" style="57" customWidth="1"/>
    <col min="6" max="6" width="10.140625" style="2" customWidth="1"/>
    <col min="7" max="7" width="10.28515625" style="58" customWidth="1"/>
    <col min="8" max="8" width="10.42578125" style="58" customWidth="1"/>
    <col min="9" max="9" width="11.85546875" style="57" customWidth="1"/>
    <col min="10" max="10" width="10.7109375" style="57" customWidth="1"/>
    <col min="11" max="11" width="10.140625" style="57" customWidth="1"/>
    <col min="12" max="12" width="13" style="57" customWidth="1"/>
    <col min="13" max="13" width="8.42578125" customWidth="1"/>
    <col min="14" max="14" width="6.85546875" customWidth="1"/>
    <col min="15" max="15" width="16.85546875" style="3" customWidth="1"/>
    <col min="16" max="16" width="17" style="3" customWidth="1"/>
    <col min="17" max="17" width="12.7109375" customWidth="1"/>
  </cols>
  <sheetData>
    <row r="1" spans="1:20" x14ac:dyDescent="0.25">
      <c r="O1" s="4" t="s">
        <v>0</v>
      </c>
      <c r="P1" s="5" t="s">
        <v>1</v>
      </c>
    </row>
    <row r="2" spans="1:20" ht="80.25" customHeight="1" x14ac:dyDescent="0.25">
      <c r="A2" s="2"/>
      <c r="B2" s="2"/>
      <c r="C2" s="2"/>
      <c r="D2" s="2"/>
      <c r="E2" s="2"/>
      <c r="G2" s="2"/>
      <c r="I2" s="119" t="s">
        <v>100</v>
      </c>
      <c r="J2" s="119"/>
      <c r="K2" s="119"/>
      <c r="L2" s="119"/>
    </row>
    <row r="3" spans="1:20" ht="28.5" customHeight="1" x14ac:dyDescent="0.25">
      <c r="A3" s="2"/>
      <c r="B3" s="2"/>
      <c r="C3" s="2"/>
      <c r="D3" s="2"/>
      <c r="E3" s="2"/>
      <c r="G3" s="2"/>
      <c r="H3" s="2"/>
      <c r="I3" s="69" t="s">
        <v>99</v>
      </c>
      <c r="J3" s="69"/>
      <c r="K3" s="69"/>
      <c r="L3" s="69"/>
    </row>
    <row r="4" spans="1:20" ht="47.25" customHeight="1" x14ac:dyDescent="0.25">
      <c r="A4" s="6"/>
      <c r="B4" s="71" t="s">
        <v>2</v>
      </c>
      <c r="C4" s="71"/>
      <c r="D4" s="71"/>
      <c r="E4" s="71"/>
      <c r="F4" s="71"/>
      <c r="G4" s="71"/>
      <c r="H4" s="71"/>
      <c r="I4" s="71"/>
      <c r="J4" s="71"/>
      <c r="K4" s="56"/>
      <c r="L4" s="56"/>
      <c r="M4" s="70"/>
      <c r="N4" s="70"/>
      <c r="O4" s="70"/>
      <c r="P4" s="70"/>
      <c r="Q4" s="70"/>
      <c r="R4" s="70"/>
      <c r="S4" s="70"/>
      <c r="T4" s="70"/>
    </row>
    <row r="5" spans="1:20" ht="15.75" customHeight="1" x14ac:dyDescent="0.25">
      <c r="A5" s="72" t="s">
        <v>3</v>
      </c>
      <c r="B5" s="74" t="s">
        <v>4</v>
      </c>
      <c r="C5" s="72" t="s">
        <v>5</v>
      </c>
      <c r="D5" s="74" t="s">
        <v>6</v>
      </c>
      <c r="E5" s="74" t="s">
        <v>7</v>
      </c>
      <c r="F5" s="75" t="s">
        <v>8</v>
      </c>
      <c r="G5" s="76"/>
      <c r="H5" s="76"/>
      <c r="I5" s="76"/>
      <c r="J5" s="76"/>
      <c r="K5" s="74" t="s">
        <v>9</v>
      </c>
      <c r="L5" s="74" t="s">
        <v>10</v>
      </c>
      <c r="M5" s="70"/>
      <c r="N5" s="70"/>
      <c r="O5" s="70"/>
      <c r="P5" s="70"/>
      <c r="Q5" s="70"/>
      <c r="R5" s="70"/>
      <c r="S5" s="70"/>
      <c r="T5" s="70"/>
    </row>
    <row r="6" spans="1:20" ht="90" customHeight="1" x14ac:dyDescent="0.25">
      <c r="A6" s="73"/>
      <c r="B6" s="74"/>
      <c r="C6" s="74"/>
      <c r="D6" s="74"/>
      <c r="E6" s="74"/>
      <c r="F6" s="54" t="s">
        <v>11</v>
      </c>
      <c r="G6" s="63" t="s">
        <v>12</v>
      </c>
      <c r="H6" s="54" t="s">
        <v>13</v>
      </c>
      <c r="I6" s="54" t="s">
        <v>14</v>
      </c>
      <c r="J6" s="54" t="s">
        <v>15</v>
      </c>
      <c r="K6" s="74"/>
      <c r="L6" s="74"/>
      <c r="M6" s="70"/>
      <c r="N6" s="70"/>
      <c r="O6" s="70"/>
      <c r="P6" s="70"/>
      <c r="Q6" s="70"/>
      <c r="R6" s="70"/>
      <c r="S6" s="70"/>
      <c r="T6" s="70"/>
    </row>
    <row r="7" spans="1:20" s="1" customFormat="1" ht="24.75" customHeight="1" x14ac:dyDescent="0.25">
      <c r="A7" s="7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63">
        <v>7</v>
      </c>
      <c r="H7" s="54">
        <v>8</v>
      </c>
      <c r="I7" s="54">
        <v>9</v>
      </c>
      <c r="J7" s="54">
        <v>10</v>
      </c>
      <c r="K7" s="54">
        <v>12</v>
      </c>
      <c r="L7" s="54">
        <v>13</v>
      </c>
      <c r="M7" s="77"/>
      <c r="N7" s="77"/>
      <c r="O7" s="77"/>
      <c r="P7" s="77"/>
      <c r="Q7" s="77"/>
      <c r="R7" s="77"/>
      <c r="S7" s="77"/>
      <c r="T7" s="77"/>
    </row>
    <row r="8" spans="1:20" s="1" customFormat="1" ht="13.5" hidden="1" customHeight="1" x14ac:dyDescent="0.25">
      <c r="A8" s="54" t="s">
        <v>16</v>
      </c>
      <c r="B8" s="8" t="s">
        <v>17</v>
      </c>
      <c r="C8" s="54" t="s">
        <v>18</v>
      </c>
      <c r="D8" s="9" t="s">
        <v>19</v>
      </c>
      <c r="E8" s="10" t="e">
        <f>SUM(F8:J8)</f>
        <v>#REF!</v>
      </c>
      <c r="F8" s="11" t="e">
        <f>SUM(#REF!)</f>
        <v>#REF!</v>
      </c>
      <c r="G8" s="11">
        <v>0</v>
      </c>
      <c r="H8" s="11">
        <v>0</v>
      </c>
      <c r="I8" s="11">
        <v>0</v>
      </c>
      <c r="J8" s="11">
        <v>0</v>
      </c>
      <c r="K8" s="9" t="s">
        <v>20</v>
      </c>
      <c r="L8" s="9" t="s">
        <v>21</v>
      </c>
      <c r="M8" s="77"/>
      <c r="N8" s="77"/>
      <c r="O8" s="77"/>
      <c r="P8" s="77"/>
      <c r="Q8" s="77"/>
      <c r="R8" s="77"/>
      <c r="S8" s="77"/>
      <c r="T8" s="77"/>
    </row>
    <row r="9" spans="1:20" s="1" customFormat="1" ht="18.75" customHeight="1" x14ac:dyDescent="0.25">
      <c r="A9" s="78" t="s">
        <v>16</v>
      </c>
      <c r="B9" s="79" t="s">
        <v>22</v>
      </c>
      <c r="C9" s="72" t="s">
        <v>93</v>
      </c>
      <c r="D9" s="9" t="s">
        <v>23</v>
      </c>
      <c r="E9" s="10">
        <f>SUM(F9:J9)</f>
        <v>49131</v>
      </c>
      <c r="F9" s="10">
        <f t="shared" ref="F9:J9" si="0">F10+F11</f>
        <v>0</v>
      </c>
      <c r="G9" s="10">
        <f t="shared" si="0"/>
        <v>0</v>
      </c>
      <c r="H9" s="10">
        <f t="shared" si="0"/>
        <v>49131</v>
      </c>
      <c r="I9" s="10">
        <f t="shared" si="0"/>
        <v>0</v>
      </c>
      <c r="J9" s="10">
        <f t="shared" si="0"/>
        <v>0</v>
      </c>
      <c r="K9" s="80" t="s">
        <v>24</v>
      </c>
      <c r="L9" s="81" t="s">
        <v>25</v>
      </c>
      <c r="O9" s="3"/>
      <c r="P9" s="3"/>
    </row>
    <row r="10" spans="1:20" s="1" customFormat="1" ht="36" customHeight="1" x14ac:dyDescent="0.25">
      <c r="A10" s="78"/>
      <c r="B10" s="79"/>
      <c r="C10" s="74"/>
      <c r="D10" s="55" t="s">
        <v>26</v>
      </c>
      <c r="E10" s="10">
        <f t="shared" ref="E10:J10" si="1">E15</f>
        <v>37240</v>
      </c>
      <c r="F10" s="10">
        <f t="shared" si="1"/>
        <v>0</v>
      </c>
      <c r="G10" s="10">
        <f t="shared" si="1"/>
        <v>0</v>
      </c>
      <c r="H10" s="10">
        <f t="shared" si="1"/>
        <v>37240</v>
      </c>
      <c r="I10" s="10">
        <f t="shared" si="1"/>
        <v>0</v>
      </c>
      <c r="J10" s="10">
        <f t="shared" si="1"/>
        <v>0</v>
      </c>
      <c r="K10" s="80"/>
      <c r="L10" s="81"/>
      <c r="O10" s="3"/>
      <c r="P10" s="3"/>
    </row>
    <row r="11" spans="1:20" s="1" customFormat="1" ht="38.85" customHeight="1" x14ac:dyDescent="0.25">
      <c r="A11" s="78"/>
      <c r="B11" s="79"/>
      <c r="C11" s="74"/>
      <c r="D11" s="55" t="s">
        <v>27</v>
      </c>
      <c r="E11" s="10">
        <f t="shared" ref="E11:J11" si="2">E13+E16</f>
        <v>11891</v>
      </c>
      <c r="F11" s="10">
        <f t="shared" si="2"/>
        <v>0</v>
      </c>
      <c r="G11" s="10">
        <f t="shared" si="2"/>
        <v>0</v>
      </c>
      <c r="H11" s="10">
        <f t="shared" si="2"/>
        <v>11891</v>
      </c>
      <c r="I11" s="10">
        <f t="shared" si="2"/>
        <v>0</v>
      </c>
      <c r="J11" s="10">
        <f t="shared" si="2"/>
        <v>0</v>
      </c>
      <c r="K11" s="80"/>
      <c r="L11" s="81"/>
      <c r="O11" s="3"/>
      <c r="P11" s="3"/>
    </row>
    <row r="12" spans="1:20" s="1" customFormat="1" ht="27.75" customHeight="1" x14ac:dyDescent="0.25">
      <c r="A12" s="72" t="s">
        <v>28</v>
      </c>
      <c r="B12" s="82" t="s">
        <v>29</v>
      </c>
      <c r="C12" s="72" t="s">
        <v>93</v>
      </c>
      <c r="D12" s="12" t="s">
        <v>23</v>
      </c>
      <c r="E12" s="10">
        <f>SUM(F12:J12)</f>
        <v>0</v>
      </c>
      <c r="F12" s="10">
        <f t="shared" ref="F12:J12" si="3">SUM(F13)</f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83" t="s">
        <v>24</v>
      </c>
      <c r="L12" s="84" t="s">
        <v>30</v>
      </c>
      <c r="O12" s="3"/>
      <c r="P12" s="3"/>
    </row>
    <row r="13" spans="1:20" s="1" customFormat="1" ht="114.75" customHeight="1" x14ac:dyDescent="0.25">
      <c r="A13" s="72"/>
      <c r="B13" s="82"/>
      <c r="C13" s="74"/>
      <c r="D13" s="9" t="s">
        <v>27</v>
      </c>
      <c r="E13" s="10">
        <f>SUM(F13:J13)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83"/>
      <c r="L13" s="84"/>
      <c r="O13" s="3"/>
      <c r="P13" s="3"/>
    </row>
    <row r="14" spans="1:20" s="1" customFormat="1" ht="23.25" customHeight="1" x14ac:dyDescent="0.25">
      <c r="A14" s="72" t="s">
        <v>31</v>
      </c>
      <c r="B14" s="85" t="s">
        <v>32</v>
      </c>
      <c r="C14" s="72" t="s">
        <v>93</v>
      </c>
      <c r="D14" s="9" t="s">
        <v>23</v>
      </c>
      <c r="E14" s="10">
        <f>SUM(F14:J14)</f>
        <v>49131</v>
      </c>
      <c r="F14" s="10">
        <f>SUM(F15:F16)</f>
        <v>0</v>
      </c>
      <c r="G14" s="10">
        <v>0</v>
      </c>
      <c r="H14" s="10">
        <f>H15+H16</f>
        <v>49131</v>
      </c>
      <c r="I14" s="10">
        <f>SUM(I16)</f>
        <v>0</v>
      </c>
      <c r="J14" s="10">
        <f>SUM(J16)</f>
        <v>0</v>
      </c>
      <c r="K14" s="87" t="s">
        <v>24</v>
      </c>
      <c r="L14" s="80" t="s">
        <v>33</v>
      </c>
      <c r="O14" s="3"/>
      <c r="P14" s="3"/>
    </row>
    <row r="15" spans="1:20" s="1" customFormat="1" ht="39.4" customHeight="1" x14ac:dyDescent="0.25">
      <c r="A15" s="72"/>
      <c r="B15" s="86"/>
      <c r="C15" s="74"/>
      <c r="D15" s="9" t="s">
        <v>26</v>
      </c>
      <c r="E15" s="10">
        <f>SUM(F15:J15)</f>
        <v>37240</v>
      </c>
      <c r="F15" s="10">
        <v>0</v>
      </c>
      <c r="G15" s="64">
        <v>0</v>
      </c>
      <c r="H15" s="10">
        <v>37240</v>
      </c>
      <c r="I15" s="10">
        <v>0</v>
      </c>
      <c r="J15" s="10">
        <v>0</v>
      </c>
      <c r="K15" s="87"/>
      <c r="L15" s="80"/>
      <c r="O15" s="3"/>
      <c r="P15" s="3"/>
    </row>
    <row r="16" spans="1:20" s="1" customFormat="1" ht="41.25" customHeight="1" x14ac:dyDescent="0.25">
      <c r="A16" s="72"/>
      <c r="B16" s="86"/>
      <c r="C16" s="74"/>
      <c r="D16" s="9" t="s">
        <v>27</v>
      </c>
      <c r="E16" s="10">
        <f>SUM(F16:J16)</f>
        <v>11891</v>
      </c>
      <c r="F16" s="10">
        <v>0</v>
      </c>
      <c r="G16" s="10">
        <v>0</v>
      </c>
      <c r="H16" s="10">
        <v>11891</v>
      </c>
      <c r="I16" s="10">
        <v>0</v>
      </c>
      <c r="J16" s="10">
        <v>0</v>
      </c>
      <c r="K16" s="87"/>
      <c r="L16" s="80"/>
      <c r="O16" s="3"/>
      <c r="P16" s="3"/>
    </row>
    <row r="17" spans="1:17" s="1" customFormat="1" ht="19.5" customHeight="1" x14ac:dyDescent="0.25">
      <c r="A17" s="72" t="s">
        <v>34</v>
      </c>
      <c r="B17" s="88" t="s">
        <v>35</v>
      </c>
      <c r="C17" s="72" t="s">
        <v>93</v>
      </c>
      <c r="D17" s="9" t="s">
        <v>23</v>
      </c>
      <c r="E17" s="10">
        <f>F17+G17+H17+I17+J17</f>
        <v>1800223</v>
      </c>
      <c r="F17" s="10">
        <f t="shared" ref="F17:J17" si="4">SUM(F18:F19)</f>
        <v>346055.7</v>
      </c>
      <c r="G17" s="10">
        <f t="shared" si="4"/>
        <v>380252.5</v>
      </c>
      <c r="H17" s="10">
        <f t="shared" si="4"/>
        <v>372048.5</v>
      </c>
      <c r="I17" s="10">
        <f t="shared" si="4"/>
        <v>372048.5</v>
      </c>
      <c r="J17" s="10">
        <f t="shared" si="4"/>
        <v>329817.8</v>
      </c>
      <c r="K17" s="89" t="s">
        <v>24</v>
      </c>
      <c r="L17" s="84" t="s">
        <v>36</v>
      </c>
      <c r="O17" s="3"/>
      <c r="P17" s="3"/>
    </row>
    <row r="18" spans="1:17" s="1" customFormat="1" ht="43.5" customHeight="1" x14ac:dyDescent="0.25">
      <c r="A18" s="72"/>
      <c r="B18" s="88"/>
      <c r="C18" s="74"/>
      <c r="D18" s="9" t="s">
        <v>26</v>
      </c>
      <c r="E18" s="10">
        <f>F18+G18+H18+I18+J18</f>
        <v>1254633</v>
      </c>
      <c r="F18" s="10">
        <f>F21+F24+F27</f>
        <v>245198</v>
      </c>
      <c r="G18" s="10">
        <f t="shared" ref="G18:J18" si="5">G21+G24+G27</f>
        <v>263142</v>
      </c>
      <c r="H18" s="10">
        <f t="shared" si="5"/>
        <v>263142</v>
      </c>
      <c r="I18" s="10">
        <f t="shared" si="5"/>
        <v>263142</v>
      </c>
      <c r="J18" s="10">
        <f t="shared" si="5"/>
        <v>220009</v>
      </c>
      <c r="K18" s="89"/>
      <c r="L18" s="84"/>
      <c r="O18" s="3"/>
      <c r="P18" s="3"/>
    </row>
    <row r="19" spans="1:17" s="1" customFormat="1" ht="33.75" customHeight="1" x14ac:dyDescent="0.25">
      <c r="A19" s="72"/>
      <c r="B19" s="88"/>
      <c r="C19" s="74"/>
      <c r="D19" s="9" t="s">
        <v>27</v>
      </c>
      <c r="E19" s="10">
        <f>F19+G19+H19+I19+J19</f>
        <v>545590</v>
      </c>
      <c r="F19" s="10">
        <f>F22+F25+F28+F30+F32+F38</f>
        <v>100857.70000000001</v>
      </c>
      <c r="G19" s="10">
        <f t="shared" ref="G19:J19" si="6">G22+G25+G28+G30+G32+G38</f>
        <v>117110.5</v>
      </c>
      <c r="H19" s="10">
        <f t="shared" si="6"/>
        <v>108906.5</v>
      </c>
      <c r="I19" s="10">
        <f t="shared" si="6"/>
        <v>108906.5</v>
      </c>
      <c r="J19" s="10">
        <f t="shared" si="6"/>
        <v>109808.8</v>
      </c>
      <c r="K19" s="89"/>
      <c r="L19" s="84"/>
      <c r="O19" s="3"/>
      <c r="P19" s="3"/>
    </row>
    <row r="20" spans="1:17" s="1" customFormat="1" ht="58.5" customHeight="1" x14ac:dyDescent="0.25">
      <c r="A20" s="74" t="s">
        <v>37</v>
      </c>
      <c r="B20" s="91" t="s">
        <v>38</v>
      </c>
      <c r="C20" s="72" t="s">
        <v>93</v>
      </c>
      <c r="D20" s="9" t="s">
        <v>23</v>
      </c>
      <c r="E20" s="10">
        <f>SUM(F20:J20)</f>
        <v>1201274.3</v>
      </c>
      <c r="F20" s="10">
        <f>SUM(F21:F22)</f>
        <v>235883.8</v>
      </c>
      <c r="G20" s="10">
        <f t="shared" ref="G20:J20" si="7">SUM(G21:G22)</f>
        <v>255036</v>
      </c>
      <c r="H20" s="10">
        <f t="shared" si="7"/>
        <v>255036</v>
      </c>
      <c r="I20" s="10">
        <f t="shared" si="7"/>
        <v>255036</v>
      </c>
      <c r="J20" s="10">
        <f t="shared" si="7"/>
        <v>200282.5</v>
      </c>
      <c r="K20" s="89" t="s">
        <v>24</v>
      </c>
      <c r="L20" s="92" t="s">
        <v>39</v>
      </c>
      <c r="M20" s="90"/>
      <c r="N20" s="90"/>
      <c r="O20" s="3"/>
      <c r="P20" s="3"/>
    </row>
    <row r="21" spans="1:17" s="1" customFormat="1" ht="60.75" customHeight="1" x14ac:dyDescent="0.25">
      <c r="A21" s="74"/>
      <c r="B21" s="91"/>
      <c r="C21" s="74"/>
      <c r="D21" s="9" t="s">
        <v>26</v>
      </c>
      <c r="E21" s="10">
        <f>SUM(F21:J21)</f>
        <v>991160</v>
      </c>
      <c r="F21" s="10">
        <v>197136</v>
      </c>
      <c r="G21" s="10">
        <v>210883</v>
      </c>
      <c r="H21" s="10">
        <v>210883</v>
      </c>
      <c r="I21" s="10">
        <v>210883</v>
      </c>
      <c r="J21" s="10">
        <v>161375</v>
      </c>
      <c r="K21" s="89"/>
      <c r="L21" s="92"/>
      <c r="M21" s="93"/>
      <c r="N21" s="93"/>
      <c r="O21" s="14" t="s">
        <v>102</v>
      </c>
      <c r="P21" s="67" t="s">
        <v>103</v>
      </c>
    </row>
    <row r="22" spans="1:17" s="1" customFormat="1" ht="132" customHeight="1" x14ac:dyDescent="0.25">
      <c r="A22" s="74"/>
      <c r="B22" s="91"/>
      <c r="C22" s="74"/>
      <c r="D22" s="9" t="s">
        <v>27</v>
      </c>
      <c r="E22" s="10">
        <f>SUM(F22:J22)</f>
        <v>210114.3</v>
      </c>
      <c r="F22" s="10">
        <v>38747.800000000003</v>
      </c>
      <c r="G22" s="10">
        <v>44153</v>
      </c>
      <c r="H22" s="10">
        <v>44153</v>
      </c>
      <c r="I22" s="10">
        <v>44153</v>
      </c>
      <c r="J22" s="10">
        <v>38907.5</v>
      </c>
      <c r="K22" s="89"/>
      <c r="L22" s="92"/>
      <c r="M22" s="94"/>
      <c r="N22" s="94"/>
      <c r="O22" s="15"/>
      <c r="P22" s="15"/>
      <c r="Q22" s="16"/>
    </row>
    <row r="23" spans="1:17" ht="43.5" customHeight="1" x14ac:dyDescent="0.25">
      <c r="A23" s="72" t="s">
        <v>40</v>
      </c>
      <c r="B23" s="82" t="s">
        <v>41</v>
      </c>
      <c r="C23" s="72" t="s">
        <v>93</v>
      </c>
      <c r="D23" s="9" t="s">
        <v>23</v>
      </c>
      <c r="E23" s="10">
        <f t="shared" ref="E23:J23" si="8">SUM(E24:E25)</f>
        <v>179800</v>
      </c>
      <c r="F23" s="10">
        <f t="shared" si="8"/>
        <v>32282</v>
      </c>
      <c r="G23" s="10">
        <f t="shared" si="8"/>
        <v>36019</v>
      </c>
      <c r="H23" s="10">
        <f t="shared" si="8"/>
        <v>36019</v>
      </c>
      <c r="I23" s="10">
        <f t="shared" si="8"/>
        <v>36019</v>
      </c>
      <c r="J23" s="10">
        <f t="shared" si="8"/>
        <v>39461</v>
      </c>
      <c r="K23" s="89" t="s">
        <v>24</v>
      </c>
      <c r="L23" s="95" t="s">
        <v>42</v>
      </c>
      <c r="M23" s="90" t="s">
        <v>43</v>
      </c>
      <c r="N23" s="90"/>
    </row>
    <row r="24" spans="1:17" ht="78.75" customHeight="1" x14ac:dyDescent="0.25">
      <c r="A24" s="72"/>
      <c r="B24" s="82"/>
      <c r="C24" s="74"/>
      <c r="D24" s="9" t="s">
        <v>26</v>
      </c>
      <c r="E24" s="17">
        <f t="shared" ref="E24:E51" si="9">SUM(F24:J24)</f>
        <v>179800</v>
      </c>
      <c r="F24" s="10">
        <v>32282</v>
      </c>
      <c r="G24" s="10">
        <v>36019</v>
      </c>
      <c r="H24" s="10">
        <v>36019</v>
      </c>
      <c r="I24" s="10">
        <v>36019</v>
      </c>
      <c r="J24" s="10">
        <v>39461</v>
      </c>
      <c r="K24" s="89"/>
      <c r="L24" s="95"/>
      <c r="M24" s="90"/>
      <c r="N24" s="90"/>
    </row>
    <row r="25" spans="1:17" ht="71.25" customHeight="1" x14ac:dyDescent="0.25">
      <c r="A25" s="72"/>
      <c r="B25" s="82"/>
      <c r="C25" s="74"/>
      <c r="D25" s="9" t="s">
        <v>27</v>
      </c>
      <c r="E25" s="10">
        <f t="shared" si="9"/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89"/>
      <c r="L25" s="95"/>
      <c r="M25" s="90"/>
      <c r="N25" s="90"/>
    </row>
    <row r="26" spans="1:17" s="1" customFormat="1" ht="33.75" customHeight="1" x14ac:dyDescent="0.25">
      <c r="A26" s="96" t="s">
        <v>44</v>
      </c>
      <c r="B26" s="97" t="s">
        <v>88</v>
      </c>
      <c r="C26" s="72" t="s">
        <v>93</v>
      </c>
      <c r="D26" s="9" t="s">
        <v>23</v>
      </c>
      <c r="E26" s="10">
        <f t="shared" si="9"/>
        <v>84741.1</v>
      </c>
      <c r="F26" s="10">
        <f t="shared" ref="F26:J26" si="10">SUM(F27:F28)</f>
        <v>16019.3</v>
      </c>
      <c r="G26" s="10">
        <f t="shared" si="10"/>
        <v>16436.5</v>
      </c>
      <c r="H26" s="10">
        <f t="shared" si="10"/>
        <v>16436.5</v>
      </c>
      <c r="I26" s="10">
        <f t="shared" si="10"/>
        <v>16436.5</v>
      </c>
      <c r="J26" s="10">
        <f t="shared" si="10"/>
        <v>19412.3</v>
      </c>
      <c r="K26" s="89" t="s">
        <v>24</v>
      </c>
      <c r="L26" s="80" t="s">
        <v>45</v>
      </c>
      <c r="M26" s="90"/>
      <c r="N26" s="90"/>
      <c r="O26" s="3"/>
      <c r="P26" s="3"/>
    </row>
    <row r="27" spans="1:17" s="1" customFormat="1" ht="36" customHeight="1" x14ac:dyDescent="0.25">
      <c r="A27" s="96"/>
      <c r="B27" s="97"/>
      <c r="C27" s="74"/>
      <c r="D27" s="9" t="s">
        <v>26</v>
      </c>
      <c r="E27" s="10">
        <f t="shared" si="9"/>
        <v>83673</v>
      </c>
      <c r="F27" s="10">
        <v>15780</v>
      </c>
      <c r="G27" s="10">
        <v>16240</v>
      </c>
      <c r="H27" s="10">
        <v>16240</v>
      </c>
      <c r="I27" s="10">
        <v>16240</v>
      </c>
      <c r="J27" s="10">
        <v>19173</v>
      </c>
      <c r="K27" s="89"/>
      <c r="L27" s="80"/>
      <c r="M27" s="90"/>
      <c r="N27" s="90"/>
      <c r="O27" s="3"/>
      <c r="P27" s="3"/>
    </row>
    <row r="28" spans="1:17" s="1" customFormat="1" ht="68.25" customHeight="1" x14ac:dyDescent="0.25">
      <c r="A28" s="96"/>
      <c r="B28" s="97"/>
      <c r="C28" s="74"/>
      <c r="D28" s="9" t="s">
        <v>27</v>
      </c>
      <c r="E28" s="10">
        <f t="shared" si="9"/>
        <v>1068.0999999999999</v>
      </c>
      <c r="F28" s="10">
        <v>239.3</v>
      </c>
      <c r="G28" s="10">
        <v>196.5</v>
      </c>
      <c r="H28" s="10">
        <v>196.5</v>
      </c>
      <c r="I28" s="10">
        <v>196.5</v>
      </c>
      <c r="J28" s="10">
        <v>239.3</v>
      </c>
      <c r="K28" s="89"/>
      <c r="L28" s="80"/>
      <c r="M28" s="90"/>
      <c r="N28" s="90"/>
      <c r="O28" s="3"/>
      <c r="P28" s="3"/>
    </row>
    <row r="29" spans="1:17" s="1" customFormat="1" ht="36" customHeight="1" x14ac:dyDescent="0.25">
      <c r="A29" s="98" t="s">
        <v>46</v>
      </c>
      <c r="B29" s="82" t="s">
        <v>47</v>
      </c>
      <c r="C29" s="72" t="s">
        <v>93</v>
      </c>
      <c r="D29" s="9" t="s">
        <v>23</v>
      </c>
      <c r="E29" s="10">
        <f t="shared" si="9"/>
        <v>320033.5</v>
      </c>
      <c r="F29" s="10">
        <f t="shared" ref="F29:J29" si="11">F30</f>
        <v>57540.5</v>
      </c>
      <c r="G29" s="10">
        <f t="shared" si="11"/>
        <v>64847</v>
      </c>
      <c r="H29" s="10">
        <f t="shared" si="11"/>
        <v>63847</v>
      </c>
      <c r="I29" s="10">
        <f t="shared" si="11"/>
        <v>63847</v>
      </c>
      <c r="J29" s="10">
        <f t="shared" si="11"/>
        <v>69952</v>
      </c>
      <c r="K29" s="87" t="s">
        <v>24</v>
      </c>
      <c r="L29" s="89" t="s">
        <v>48</v>
      </c>
      <c r="M29" s="13"/>
      <c r="N29" s="13"/>
      <c r="O29" s="3"/>
      <c r="P29" s="3"/>
    </row>
    <row r="30" spans="1:17" s="1" customFormat="1" ht="46.5" customHeight="1" x14ac:dyDescent="0.25">
      <c r="A30" s="98" t="s">
        <v>49</v>
      </c>
      <c r="B30" s="82"/>
      <c r="C30" s="74"/>
      <c r="D30" s="9" t="s">
        <v>27</v>
      </c>
      <c r="E30" s="10">
        <f t="shared" si="9"/>
        <v>320033.5</v>
      </c>
      <c r="F30" s="10">
        <v>57540.5</v>
      </c>
      <c r="G30" s="10">
        <v>64847</v>
      </c>
      <c r="H30" s="10">
        <v>63847</v>
      </c>
      <c r="I30" s="10">
        <v>63847</v>
      </c>
      <c r="J30" s="10">
        <v>69952</v>
      </c>
      <c r="K30" s="87"/>
      <c r="L30" s="92"/>
      <c r="M30" s="13" t="s">
        <v>89</v>
      </c>
      <c r="N30" s="13"/>
      <c r="O30" s="3"/>
      <c r="P30" s="68" t="s">
        <v>104</v>
      </c>
      <c r="Q30" s="1" t="s">
        <v>94</v>
      </c>
    </row>
    <row r="31" spans="1:17" s="1" customFormat="1" ht="27" customHeight="1" x14ac:dyDescent="0.25">
      <c r="A31" s="96" t="s">
        <v>50</v>
      </c>
      <c r="B31" s="97" t="s">
        <v>51</v>
      </c>
      <c r="C31" s="72" t="s">
        <v>93</v>
      </c>
      <c r="D31" s="9" t="s">
        <v>23</v>
      </c>
      <c r="E31" s="10">
        <f t="shared" si="9"/>
        <v>11440</v>
      </c>
      <c r="F31" s="10">
        <f>F32</f>
        <v>3440</v>
      </c>
      <c r="G31" s="10">
        <f t="shared" ref="G31:G32" si="12">G33+G35</f>
        <v>6800</v>
      </c>
      <c r="H31" s="10">
        <f t="shared" ref="H31:H32" si="13">H33+H35</f>
        <v>400</v>
      </c>
      <c r="I31" s="10">
        <f t="shared" ref="I31:I32" si="14">I33+I35</f>
        <v>400</v>
      </c>
      <c r="J31" s="10">
        <f t="shared" ref="J31:J32" si="15">J33+J35</f>
        <v>400</v>
      </c>
      <c r="K31" s="100" t="s">
        <v>24</v>
      </c>
      <c r="L31" s="95" t="s">
        <v>52</v>
      </c>
      <c r="M31" s="103"/>
      <c r="N31" s="103"/>
      <c r="O31" s="99"/>
      <c r="P31" s="99"/>
    </row>
    <row r="32" spans="1:17" s="1" customFormat="1" ht="47.85" customHeight="1" x14ac:dyDescent="0.25">
      <c r="A32" s="96"/>
      <c r="B32" s="97"/>
      <c r="C32" s="74"/>
      <c r="D32" s="9" t="s">
        <v>27</v>
      </c>
      <c r="E32" s="10">
        <f t="shared" si="9"/>
        <v>11440</v>
      </c>
      <c r="F32" s="10">
        <f>F34+F36</f>
        <v>3440</v>
      </c>
      <c r="G32" s="10">
        <f t="shared" si="12"/>
        <v>6800</v>
      </c>
      <c r="H32" s="10">
        <f t="shared" si="13"/>
        <v>400</v>
      </c>
      <c r="I32" s="10">
        <f t="shared" si="14"/>
        <v>400</v>
      </c>
      <c r="J32" s="10">
        <f t="shared" si="15"/>
        <v>400</v>
      </c>
      <c r="K32" s="101"/>
      <c r="L32" s="102"/>
      <c r="M32" s="103"/>
      <c r="N32" s="103"/>
      <c r="O32" s="99"/>
      <c r="P32" s="99"/>
    </row>
    <row r="33" spans="1:17" s="1" customFormat="1" ht="35.25" customHeight="1" x14ac:dyDescent="0.25">
      <c r="A33" s="98" t="s">
        <v>53</v>
      </c>
      <c r="B33" s="114" t="s">
        <v>54</v>
      </c>
      <c r="C33" s="72" t="s">
        <v>93</v>
      </c>
      <c r="D33" s="9" t="s">
        <v>23</v>
      </c>
      <c r="E33" s="10">
        <f t="shared" si="9"/>
        <v>6230</v>
      </c>
      <c r="F33" s="10">
        <f t="shared" ref="F33:J33" si="16">F34</f>
        <v>1130</v>
      </c>
      <c r="G33" s="10">
        <f t="shared" si="16"/>
        <v>4500</v>
      </c>
      <c r="H33" s="10">
        <f t="shared" si="16"/>
        <v>200</v>
      </c>
      <c r="I33" s="10">
        <f t="shared" si="16"/>
        <v>200</v>
      </c>
      <c r="J33" s="10">
        <f t="shared" si="16"/>
        <v>200</v>
      </c>
      <c r="K33" s="80" t="s">
        <v>24</v>
      </c>
      <c r="L33" s="100" t="s">
        <v>55</v>
      </c>
      <c r="M33" s="18"/>
      <c r="N33" s="18"/>
      <c r="O33" s="104" t="s">
        <v>95</v>
      </c>
      <c r="P33" s="104" t="s">
        <v>98</v>
      </c>
    </row>
    <row r="34" spans="1:17" s="1" customFormat="1" ht="35.25" customHeight="1" x14ac:dyDescent="0.25">
      <c r="A34" s="109"/>
      <c r="B34" s="115"/>
      <c r="C34" s="74"/>
      <c r="D34" s="9" t="s">
        <v>27</v>
      </c>
      <c r="E34" s="10">
        <f t="shared" si="9"/>
        <v>6230</v>
      </c>
      <c r="F34" s="10">
        <v>1130</v>
      </c>
      <c r="G34" s="10">
        <v>4500</v>
      </c>
      <c r="H34" s="10">
        <v>200</v>
      </c>
      <c r="I34" s="10">
        <v>200</v>
      </c>
      <c r="J34" s="10">
        <v>200</v>
      </c>
      <c r="K34" s="80"/>
      <c r="L34" s="101"/>
      <c r="M34" s="18"/>
      <c r="N34" s="18"/>
      <c r="O34" s="104"/>
      <c r="P34" s="104"/>
      <c r="Q34" s="1" t="s">
        <v>105</v>
      </c>
    </row>
    <row r="35" spans="1:17" s="1" customFormat="1" ht="30" customHeight="1" x14ac:dyDescent="0.25">
      <c r="A35" s="98" t="s">
        <v>56</v>
      </c>
      <c r="B35" s="105" t="s">
        <v>57</v>
      </c>
      <c r="C35" s="72" t="s">
        <v>93</v>
      </c>
      <c r="D35" s="9" t="s">
        <v>23</v>
      </c>
      <c r="E35" s="10">
        <f t="shared" si="9"/>
        <v>5210</v>
      </c>
      <c r="F35" s="10">
        <f t="shared" ref="F35:J35" si="17">F36</f>
        <v>2310</v>
      </c>
      <c r="G35" s="10">
        <f t="shared" si="17"/>
        <v>2300</v>
      </c>
      <c r="H35" s="10">
        <f t="shared" si="17"/>
        <v>200</v>
      </c>
      <c r="I35" s="10">
        <f t="shared" si="17"/>
        <v>200</v>
      </c>
      <c r="J35" s="10">
        <f t="shared" si="17"/>
        <v>200</v>
      </c>
      <c r="K35" s="80" t="s">
        <v>24</v>
      </c>
      <c r="L35" s="107" t="s">
        <v>58</v>
      </c>
      <c r="M35" s="18"/>
      <c r="N35" s="18"/>
      <c r="O35" s="104" t="s">
        <v>96</v>
      </c>
      <c r="P35" s="104" t="s">
        <v>97</v>
      </c>
    </row>
    <row r="36" spans="1:17" s="1" customFormat="1" ht="38.25" customHeight="1" x14ac:dyDescent="0.25">
      <c r="A36" s="109"/>
      <c r="B36" s="106"/>
      <c r="C36" s="74"/>
      <c r="D36" s="9" t="s">
        <v>27</v>
      </c>
      <c r="E36" s="10">
        <f t="shared" si="9"/>
        <v>5210</v>
      </c>
      <c r="F36" s="10">
        <v>2310</v>
      </c>
      <c r="G36" s="10">
        <v>2300</v>
      </c>
      <c r="H36" s="10">
        <v>200</v>
      </c>
      <c r="I36" s="10">
        <v>200</v>
      </c>
      <c r="J36" s="10">
        <v>200</v>
      </c>
      <c r="K36" s="80"/>
      <c r="L36" s="108"/>
      <c r="M36" s="18"/>
      <c r="N36" s="18"/>
      <c r="O36" s="104"/>
      <c r="P36" s="104"/>
    </row>
    <row r="37" spans="1:17" s="1" customFormat="1" ht="27" customHeight="1" x14ac:dyDescent="0.25">
      <c r="A37" s="96" t="s">
        <v>59</v>
      </c>
      <c r="B37" s="118" t="s">
        <v>60</v>
      </c>
      <c r="C37" s="72" t="s">
        <v>93</v>
      </c>
      <c r="D37" s="9" t="s">
        <v>23</v>
      </c>
      <c r="E37" s="10">
        <f t="shared" si="9"/>
        <v>2934.1</v>
      </c>
      <c r="F37" s="10">
        <f t="shared" ref="F37:J37" si="18">F38</f>
        <v>890.1</v>
      </c>
      <c r="G37" s="10">
        <f t="shared" si="18"/>
        <v>1114</v>
      </c>
      <c r="H37" s="10">
        <f t="shared" si="18"/>
        <v>310</v>
      </c>
      <c r="I37" s="10">
        <f t="shared" si="18"/>
        <v>310</v>
      </c>
      <c r="J37" s="10">
        <f t="shared" si="18"/>
        <v>310</v>
      </c>
      <c r="K37" s="81" t="s">
        <v>24</v>
      </c>
      <c r="L37" s="95" t="s">
        <v>48</v>
      </c>
      <c r="M37" s="110"/>
      <c r="N37" s="110"/>
      <c r="O37" s="19"/>
      <c r="P37" s="3"/>
    </row>
    <row r="38" spans="1:17" s="1" customFormat="1" ht="40.5" customHeight="1" x14ac:dyDescent="0.25">
      <c r="A38" s="96"/>
      <c r="B38" s="118"/>
      <c r="C38" s="74"/>
      <c r="D38" s="9" t="s">
        <v>27</v>
      </c>
      <c r="E38" s="10">
        <f t="shared" si="9"/>
        <v>2934.1</v>
      </c>
      <c r="F38" s="17">
        <f t="shared" ref="F38:J38" si="19">F40+F42+F44</f>
        <v>890.1</v>
      </c>
      <c r="G38" s="17">
        <f t="shared" si="19"/>
        <v>1114</v>
      </c>
      <c r="H38" s="17">
        <f t="shared" si="19"/>
        <v>310</v>
      </c>
      <c r="I38" s="17">
        <f t="shared" si="19"/>
        <v>310</v>
      </c>
      <c r="J38" s="17">
        <f t="shared" si="19"/>
        <v>310</v>
      </c>
      <c r="K38" s="81"/>
      <c r="L38" s="102"/>
      <c r="M38" s="111"/>
      <c r="N38" s="111"/>
      <c r="O38" s="19"/>
      <c r="P38" s="3"/>
    </row>
    <row r="39" spans="1:17" s="1" customFormat="1" ht="31.5" customHeight="1" x14ac:dyDescent="0.25">
      <c r="A39" s="98" t="s">
        <v>61</v>
      </c>
      <c r="B39" s="82" t="s">
        <v>62</v>
      </c>
      <c r="C39" s="72" t="s">
        <v>93</v>
      </c>
      <c r="D39" s="9" t="s">
        <v>23</v>
      </c>
      <c r="E39" s="10">
        <f t="shared" si="9"/>
        <v>173</v>
      </c>
      <c r="F39" s="17">
        <f t="shared" ref="F39:J39" si="20">F40</f>
        <v>0</v>
      </c>
      <c r="G39" s="17">
        <f t="shared" si="20"/>
        <v>23</v>
      </c>
      <c r="H39" s="17">
        <f t="shared" si="20"/>
        <v>50</v>
      </c>
      <c r="I39" s="17">
        <f t="shared" si="20"/>
        <v>50</v>
      </c>
      <c r="J39" s="17">
        <f t="shared" si="20"/>
        <v>50</v>
      </c>
      <c r="K39" s="81" t="s">
        <v>24</v>
      </c>
      <c r="L39" s="112" t="s">
        <v>63</v>
      </c>
      <c r="M39" s="18"/>
      <c r="N39" s="18"/>
      <c r="O39" s="19"/>
      <c r="P39" s="3"/>
    </row>
    <row r="40" spans="1:17" s="1" customFormat="1" ht="34.5" customHeight="1" x14ac:dyDescent="0.25">
      <c r="A40" s="113"/>
      <c r="B40" s="97"/>
      <c r="C40" s="74"/>
      <c r="D40" s="9" t="s">
        <v>27</v>
      </c>
      <c r="E40" s="10">
        <f t="shared" si="9"/>
        <v>173</v>
      </c>
      <c r="F40" s="17">
        <v>0</v>
      </c>
      <c r="G40" s="17">
        <v>23</v>
      </c>
      <c r="H40" s="17">
        <v>50</v>
      </c>
      <c r="I40" s="17">
        <v>50</v>
      </c>
      <c r="J40" s="17">
        <v>50</v>
      </c>
      <c r="K40" s="81"/>
      <c r="L40" s="80"/>
      <c r="M40" s="18"/>
      <c r="N40" s="18"/>
      <c r="O40" s="19"/>
      <c r="P40" s="3"/>
    </row>
    <row r="41" spans="1:17" s="1" customFormat="1" ht="34.5" customHeight="1" x14ac:dyDescent="0.25">
      <c r="A41" s="98" t="s">
        <v>64</v>
      </c>
      <c r="B41" s="82" t="s">
        <v>65</v>
      </c>
      <c r="C41" s="72" t="s">
        <v>93</v>
      </c>
      <c r="D41" s="9" t="s">
        <v>23</v>
      </c>
      <c r="E41" s="10">
        <f t="shared" si="9"/>
        <v>2521.1</v>
      </c>
      <c r="F41" s="17">
        <f t="shared" ref="F41:J41" si="21">F42</f>
        <v>890.1</v>
      </c>
      <c r="G41" s="17">
        <f t="shared" si="21"/>
        <v>1031</v>
      </c>
      <c r="H41" s="17">
        <f t="shared" si="21"/>
        <v>200</v>
      </c>
      <c r="I41" s="17">
        <f t="shared" si="21"/>
        <v>200</v>
      </c>
      <c r="J41" s="17">
        <f t="shared" si="21"/>
        <v>200</v>
      </c>
      <c r="K41" s="81" t="s">
        <v>24</v>
      </c>
      <c r="L41" s="112" t="s">
        <v>66</v>
      </c>
      <c r="M41" s="18"/>
      <c r="N41" s="18"/>
      <c r="O41" s="19"/>
      <c r="P41" s="3"/>
    </row>
    <row r="42" spans="1:17" s="1" customFormat="1" ht="34.5" customHeight="1" x14ac:dyDescent="0.25">
      <c r="A42" s="113"/>
      <c r="B42" s="116"/>
      <c r="C42" s="74"/>
      <c r="D42" s="9" t="s">
        <v>27</v>
      </c>
      <c r="E42" s="10">
        <f t="shared" si="9"/>
        <v>2521.1</v>
      </c>
      <c r="F42" s="17">
        <v>890.1</v>
      </c>
      <c r="G42" s="17">
        <v>1031</v>
      </c>
      <c r="H42" s="17">
        <v>200</v>
      </c>
      <c r="I42" s="17">
        <v>200</v>
      </c>
      <c r="J42" s="17">
        <v>200</v>
      </c>
      <c r="K42" s="81"/>
      <c r="L42" s="80"/>
      <c r="M42" s="18"/>
      <c r="N42" s="18"/>
      <c r="O42" s="19"/>
      <c r="P42" s="3"/>
    </row>
    <row r="43" spans="1:17" s="1" customFormat="1" ht="34.5" customHeight="1" x14ac:dyDescent="0.25">
      <c r="A43" s="98" t="s">
        <v>67</v>
      </c>
      <c r="B43" s="105" t="s">
        <v>68</v>
      </c>
      <c r="C43" s="72" t="s">
        <v>93</v>
      </c>
      <c r="D43" s="9" t="s">
        <v>23</v>
      </c>
      <c r="E43" s="10">
        <f t="shared" si="9"/>
        <v>240</v>
      </c>
      <c r="F43" s="17">
        <f t="shared" ref="F43:J43" si="22">F44</f>
        <v>0</v>
      </c>
      <c r="G43" s="17">
        <f t="shared" si="22"/>
        <v>60</v>
      </c>
      <c r="H43" s="17">
        <f t="shared" si="22"/>
        <v>60</v>
      </c>
      <c r="I43" s="17">
        <f t="shared" si="22"/>
        <v>60</v>
      </c>
      <c r="J43" s="17">
        <f t="shared" si="22"/>
        <v>60</v>
      </c>
      <c r="K43" s="81" t="s">
        <v>24</v>
      </c>
      <c r="L43" s="112" t="s">
        <v>69</v>
      </c>
      <c r="M43" s="18"/>
      <c r="N43" s="18"/>
      <c r="O43" s="19"/>
      <c r="P43" s="3"/>
    </row>
    <row r="44" spans="1:17" s="1" customFormat="1" ht="34.5" customHeight="1" x14ac:dyDescent="0.25">
      <c r="A44" s="113"/>
      <c r="B44" s="117"/>
      <c r="C44" s="74"/>
      <c r="D44" s="9" t="s">
        <v>27</v>
      </c>
      <c r="E44" s="10">
        <f t="shared" si="9"/>
        <v>240</v>
      </c>
      <c r="F44" s="17">
        <v>0</v>
      </c>
      <c r="G44" s="17">
        <v>60</v>
      </c>
      <c r="H44" s="17">
        <v>60</v>
      </c>
      <c r="I44" s="17">
        <v>60</v>
      </c>
      <c r="J44" s="17">
        <v>60</v>
      </c>
      <c r="K44" s="81"/>
      <c r="L44" s="80"/>
      <c r="M44" s="18"/>
      <c r="N44" s="18"/>
      <c r="O44" s="19"/>
      <c r="P44" s="3"/>
    </row>
    <row r="45" spans="1:17" s="1" customFormat="1" ht="24.75" customHeight="1" x14ac:dyDescent="0.25">
      <c r="A45" s="98" t="s">
        <v>70</v>
      </c>
      <c r="B45" s="82" t="s">
        <v>101</v>
      </c>
      <c r="C45" s="72" t="s">
        <v>93</v>
      </c>
      <c r="D45" s="9" t="s">
        <v>23</v>
      </c>
      <c r="E45" s="10">
        <f t="shared" si="9"/>
        <v>119036.4</v>
      </c>
      <c r="F45" s="17">
        <f>F46+F47+F48</f>
        <v>21611</v>
      </c>
      <c r="G45" s="17">
        <f t="shared" ref="G45:J45" si="23">G46+G47+G48</f>
        <v>26874.7</v>
      </c>
      <c r="H45" s="17">
        <f t="shared" si="23"/>
        <v>26874.7</v>
      </c>
      <c r="I45" s="17">
        <f t="shared" si="23"/>
        <v>21877</v>
      </c>
      <c r="J45" s="17">
        <f t="shared" si="23"/>
        <v>21799</v>
      </c>
      <c r="K45" s="100" t="s">
        <v>24</v>
      </c>
      <c r="L45" s="138" t="s">
        <v>71</v>
      </c>
      <c r="O45" s="3"/>
      <c r="P45" s="3"/>
    </row>
    <row r="46" spans="1:17" s="1" customFormat="1" ht="39" customHeight="1" x14ac:dyDescent="0.25">
      <c r="A46" s="113"/>
      <c r="B46" s="142"/>
      <c r="C46" s="141"/>
      <c r="D46" s="9" t="s">
        <v>26</v>
      </c>
      <c r="E46" s="10">
        <f t="shared" si="9"/>
        <v>86294</v>
      </c>
      <c r="F46" s="10">
        <f>F50+F53</f>
        <v>16965</v>
      </c>
      <c r="G46" s="10">
        <f t="shared" ref="G46:G47" si="24">G50+G53</f>
        <v>17817</v>
      </c>
      <c r="H46" s="10">
        <f t="shared" ref="H46:H47" si="25">H50+H53</f>
        <v>17817</v>
      </c>
      <c r="I46" s="10">
        <f t="shared" ref="I46:I47" si="26">I50+I53</f>
        <v>16583</v>
      </c>
      <c r="J46" s="10">
        <f t="shared" ref="J46:J47" si="27">J50+J53</f>
        <v>17112</v>
      </c>
      <c r="K46" s="112"/>
      <c r="L46" s="139"/>
      <c r="O46" s="3"/>
      <c r="P46" s="3"/>
    </row>
    <row r="47" spans="1:17" s="1" customFormat="1" ht="32.85" customHeight="1" x14ac:dyDescent="0.25">
      <c r="A47" s="113"/>
      <c r="B47" s="142"/>
      <c r="C47" s="141"/>
      <c r="D47" s="9" t="s">
        <v>27</v>
      </c>
      <c r="E47" s="10">
        <f t="shared" si="9"/>
        <v>25338.400000000001</v>
      </c>
      <c r="F47" s="10">
        <f t="shared" ref="F47" si="28">F51+F54</f>
        <v>4646</v>
      </c>
      <c r="G47" s="10">
        <f t="shared" si="24"/>
        <v>5355.7</v>
      </c>
      <c r="H47" s="10">
        <f t="shared" si="25"/>
        <v>5355.7</v>
      </c>
      <c r="I47" s="10">
        <f t="shared" si="26"/>
        <v>5294</v>
      </c>
      <c r="J47" s="10">
        <f t="shared" si="27"/>
        <v>4687</v>
      </c>
      <c r="K47" s="112"/>
      <c r="L47" s="139"/>
      <c r="O47" s="3"/>
      <c r="P47" s="3"/>
    </row>
    <row r="48" spans="1:17" s="1" customFormat="1" ht="32.85" customHeight="1" x14ac:dyDescent="0.25">
      <c r="A48" s="109"/>
      <c r="B48" s="143"/>
      <c r="C48" s="73"/>
      <c r="D48" s="53" t="s">
        <v>90</v>
      </c>
      <c r="E48" s="10">
        <f t="shared" si="9"/>
        <v>7404</v>
      </c>
      <c r="F48" s="10">
        <v>0</v>
      </c>
      <c r="G48" s="10">
        <f>G55</f>
        <v>3702</v>
      </c>
      <c r="H48" s="10">
        <f t="shared" ref="H48:J48" si="29">H55</f>
        <v>3702</v>
      </c>
      <c r="I48" s="10">
        <f t="shared" si="29"/>
        <v>0</v>
      </c>
      <c r="J48" s="10">
        <f t="shared" si="29"/>
        <v>0</v>
      </c>
      <c r="K48" s="101"/>
      <c r="L48" s="140"/>
      <c r="O48" s="3"/>
      <c r="P48" s="3"/>
    </row>
    <row r="49" spans="1:16" s="1" customFormat="1" ht="54" customHeight="1" x14ac:dyDescent="0.25">
      <c r="A49" s="98" t="s">
        <v>72</v>
      </c>
      <c r="B49" s="82" t="s">
        <v>73</v>
      </c>
      <c r="C49" s="72" t="s">
        <v>93</v>
      </c>
      <c r="D49" s="9" t="s">
        <v>23</v>
      </c>
      <c r="E49" s="10">
        <f t="shared" si="9"/>
        <v>109041</v>
      </c>
      <c r="F49" s="10">
        <f>SUM(F50:F51)</f>
        <v>21611</v>
      </c>
      <c r="G49" s="10">
        <f t="shared" ref="G49:J49" si="30">SUM(G50:G51)</f>
        <v>21877</v>
      </c>
      <c r="H49" s="10">
        <f t="shared" si="30"/>
        <v>21877</v>
      </c>
      <c r="I49" s="10">
        <f t="shared" si="30"/>
        <v>21877</v>
      </c>
      <c r="J49" s="10">
        <f t="shared" si="30"/>
        <v>21799</v>
      </c>
      <c r="K49" s="89" t="s">
        <v>24</v>
      </c>
      <c r="L49" s="100" t="s">
        <v>71</v>
      </c>
      <c r="O49" s="3"/>
      <c r="P49" s="3"/>
    </row>
    <row r="50" spans="1:16" s="1" customFormat="1" ht="36" customHeight="1" x14ac:dyDescent="0.25">
      <c r="A50" s="98"/>
      <c r="B50" s="82"/>
      <c r="C50" s="74"/>
      <c r="D50" s="9" t="s">
        <v>26</v>
      </c>
      <c r="E50" s="10">
        <f t="shared" si="9"/>
        <v>83826</v>
      </c>
      <c r="F50" s="10">
        <v>16965</v>
      </c>
      <c r="G50" s="10">
        <v>16583</v>
      </c>
      <c r="H50" s="10">
        <v>16583</v>
      </c>
      <c r="I50" s="10">
        <v>16583</v>
      </c>
      <c r="J50" s="10">
        <v>17112</v>
      </c>
      <c r="K50" s="89"/>
      <c r="L50" s="112"/>
      <c r="O50" s="3"/>
      <c r="P50" s="3"/>
    </row>
    <row r="51" spans="1:16" s="1" customFormat="1" ht="66.75" customHeight="1" x14ac:dyDescent="0.25">
      <c r="A51" s="98"/>
      <c r="B51" s="82"/>
      <c r="C51" s="74"/>
      <c r="D51" s="52" t="s">
        <v>27</v>
      </c>
      <c r="E51" s="51">
        <f t="shared" si="9"/>
        <v>25215</v>
      </c>
      <c r="F51" s="51">
        <v>4646</v>
      </c>
      <c r="G51" s="51">
        <v>5294</v>
      </c>
      <c r="H51" s="51">
        <v>5294</v>
      </c>
      <c r="I51" s="51">
        <v>5294</v>
      </c>
      <c r="J51" s="51">
        <v>4687</v>
      </c>
      <c r="K51" s="89"/>
      <c r="L51" s="112"/>
      <c r="O51" s="3"/>
      <c r="P51" s="3"/>
    </row>
    <row r="52" spans="1:16" s="1" customFormat="1" ht="57.75" customHeight="1" x14ac:dyDescent="0.25">
      <c r="A52" s="121" t="s">
        <v>74</v>
      </c>
      <c r="B52" s="122" t="s">
        <v>87</v>
      </c>
      <c r="C52" s="125" t="s">
        <v>93</v>
      </c>
      <c r="D52" s="20" t="s">
        <v>23</v>
      </c>
      <c r="E52" s="21">
        <f>F52+G52+H52+I52+J52</f>
        <v>9995.4</v>
      </c>
      <c r="F52" s="21">
        <f t="shared" ref="F52" si="31">F53+F54</f>
        <v>0</v>
      </c>
      <c r="G52" s="21">
        <f>G53+G54+G55</f>
        <v>4997.7</v>
      </c>
      <c r="H52" s="21">
        <f t="shared" ref="H52:J52" si="32">H53+H54+H55</f>
        <v>4997.7</v>
      </c>
      <c r="I52" s="21">
        <f t="shared" si="32"/>
        <v>0</v>
      </c>
      <c r="J52" s="21">
        <f t="shared" si="32"/>
        <v>0</v>
      </c>
      <c r="K52" s="128" t="s">
        <v>24</v>
      </c>
      <c r="L52" s="128"/>
      <c r="O52" s="3"/>
      <c r="P52" s="3"/>
    </row>
    <row r="53" spans="1:16" s="1" customFormat="1" ht="84" customHeight="1" x14ac:dyDescent="0.25">
      <c r="A53" s="121"/>
      <c r="B53" s="123"/>
      <c r="C53" s="126"/>
      <c r="D53" s="20" t="s">
        <v>26</v>
      </c>
      <c r="E53" s="21">
        <f>F53+G53+H53+I53+J53</f>
        <v>2468</v>
      </c>
      <c r="F53" s="21">
        <v>0</v>
      </c>
      <c r="G53" s="21">
        <v>1234</v>
      </c>
      <c r="H53" s="21">
        <v>1234</v>
      </c>
      <c r="I53" s="21">
        <v>0</v>
      </c>
      <c r="J53" s="21">
        <v>0</v>
      </c>
      <c r="K53" s="129"/>
      <c r="L53" s="129"/>
      <c r="O53" s="3"/>
      <c r="P53" s="3"/>
    </row>
    <row r="54" spans="1:16" s="1" customFormat="1" ht="69.75" customHeight="1" x14ac:dyDescent="0.25">
      <c r="A54" s="121"/>
      <c r="B54" s="123"/>
      <c r="C54" s="126"/>
      <c r="D54" s="20" t="s">
        <v>27</v>
      </c>
      <c r="E54" s="21">
        <f>F54+G54+H54+I54+J54</f>
        <v>123.4</v>
      </c>
      <c r="F54" s="21">
        <v>0</v>
      </c>
      <c r="G54" s="21">
        <v>61.7</v>
      </c>
      <c r="H54" s="21">
        <v>61.7</v>
      </c>
      <c r="I54" s="21">
        <v>0</v>
      </c>
      <c r="J54" s="21">
        <v>0</v>
      </c>
      <c r="K54" s="129"/>
      <c r="L54" s="129"/>
      <c r="O54" s="3"/>
      <c r="P54" s="3"/>
    </row>
    <row r="55" spans="1:16" s="1" customFormat="1" ht="54.75" customHeight="1" x14ac:dyDescent="0.25">
      <c r="A55" s="121"/>
      <c r="B55" s="124"/>
      <c r="C55" s="127"/>
      <c r="D55" s="20" t="s">
        <v>90</v>
      </c>
      <c r="E55" s="21">
        <f>F55+G55+H55+I55+J55</f>
        <v>7404</v>
      </c>
      <c r="F55" s="21">
        <v>0</v>
      </c>
      <c r="G55" s="21">
        <v>3702</v>
      </c>
      <c r="H55" s="21">
        <v>3702</v>
      </c>
      <c r="I55" s="21">
        <v>0</v>
      </c>
      <c r="J55" s="21">
        <v>0</v>
      </c>
      <c r="K55" s="130"/>
      <c r="L55" s="130"/>
      <c r="O55" s="3"/>
      <c r="P55" s="3"/>
    </row>
    <row r="56" spans="1:16" s="1" customFormat="1" ht="24" customHeight="1" x14ac:dyDescent="0.25">
      <c r="A56" s="131"/>
      <c r="B56" s="132" t="s">
        <v>75</v>
      </c>
      <c r="C56" s="125" t="s">
        <v>93</v>
      </c>
      <c r="D56" s="20" t="s">
        <v>23</v>
      </c>
      <c r="E56" s="21">
        <f>SUM(F56:J56)</f>
        <v>1968390.4000000001</v>
      </c>
      <c r="F56" s="21">
        <f t="shared" ref="F56:J56" si="33">SUM(F57:F58)</f>
        <v>367666.7</v>
      </c>
      <c r="G56" s="21">
        <f>SUM(G57:G59)</f>
        <v>407127.2</v>
      </c>
      <c r="H56" s="21">
        <f>SUM(H57:H59)</f>
        <v>448054.2</v>
      </c>
      <c r="I56" s="21">
        <f t="shared" si="33"/>
        <v>393925.5</v>
      </c>
      <c r="J56" s="21">
        <f t="shared" si="33"/>
        <v>351616.8</v>
      </c>
      <c r="K56" s="128" t="s">
        <v>24</v>
      </c>
      <c r="L56" s="135"/>
      <c r="O56" s="3"/>
      <c r="P56" s="3"/>
    </row>
    <row r="57" spans="1:16" s="1" customFormat="1" ht="36.75" customHeight="1" x14ac:dyDescent="0.25">
      <c r="A57" s="131"/>
      <c r="B57" s="133"/>
      <c r="C57" s="126"/>
      <c r="D57" s="20" t="s">
        <v>26</v>
      </c>
      <c r="E57" s="21">
        <f>SUM(F57:J57)</f>
        <v>1378167</v>
      </c>
      <c r="F57" s="21">
        <f t="shared" ref="F57:J57" si="34">F18+F46+F10</f>
        <v>262163</v>
      </c>
      <c r="G57" s="21">
        <f t="shared" si="34"/>
        <v>280959</v>
      </c>
      <c r="H57" s="21">
        <f t="shared" si="34"/>
        <v>318199</v>
      </c>
      <c r="I57" s="21">
        <f t="shared" si="34"/>
        <v>279725</v>
      </c>
      <c r="J57" s="21">
        <f t="shared" si="34"/>
        <v>237121</v>
      </c>
      <c r="K57" s="129"/>
      <c r="L57" s="136"/>
      <c r="O57" s="3"/>
      <c r="P57" s="3"/>
    </row>
    <row r="58" spans="1:16" s="1" customFormat="1" ht="42" customHeight="1" x14ac:dyDescent="0.25">
      <c r="A58" s="131"/>
      <c r="B58" s="133"/>
      <c r="C58" s="126"/>
      <c r="D58" s="20" t="s">
        <v>27</v>
      </c>
      <c r="E58" s="21">
        <f>SUM(F58:J58)</f>
        <v>582819.4</v>
      </c>
      <c r="F58" s="21">
        <f t="shared" ref="F58:J58" si="35">F11+F19+F47</f>
        <v>105503.70000000001</v>
      </c>
      <c r="G58" s="21">
        <f t="shared" si="35"/>
        <v>122466.2</v>
      </c>
      <c r="H58" s="21">
        <f t="shared" si="35"/>
        <v>126153.2</v>
      </c>
      <c r="I58" s="21">
        <f t="shared" si="35"/>
        <v>114200.5</v>
      </c>
      <c r="J58" s="21">
        <f t="shared" si="35"/>
        <v>114495.8</v>
      </c>
      <c r="K58" s="129"/>
      <c r="L58" s="136"/>
      <c r="O58" s="3"/>
      <c r="P58" s="3"/>
    </row>
    <row r="59" spans="1:16" s="1" customFormat="1" ht="42" customHeight="1" x14ac:dyDescent="0.25">
      <c r="A59" s="131"/>
      <c r="B59" s="134"/>
      <c r="C59" s="127"/>
      <c r="D59" s="20" t="s">
        <v>90</v>
      </c>
      <c r="E59" s="21">
        <f>E48</f>
        <v>7404</v>
      </c>
      <c r="F59" s="21">
        <v>0</v>
      </c>
      <c r="G59" s="21">
        <f>G48</f>
        <v>3702</v>
      </c>
      <c r="H59" s="21">
        <f t="shared" ref="H59:J59" si="36">H48</f>
        <v>3702</v>
      </c>
      <c r="I59" s="21">
        <f t="shared" si="36"/>
        <v>0</v>
      </c>
      <c r="J59" s="21">
        <f t="shared" si="36"/>
        <v>0</v>
      </c>
      <c r="K59" s="130"/>
      <c r="L59" s="137"/>
      <c r="O59" s="3"/>
      <c r="P59" s="3"/>
    </row>
    <row r="60" spans="1:16" ht="34.5" customHeight="1" x14ac:dyDescent="0.25">
      <c r="A60" s="120" t="s">
        <v>76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</row>
    <row r="61" spans="1:16" ht="29.25" customHeight="1" x14ac:dyDescent="0.25">
      <c r="D61" s="59"/>
    </row>
    <row r="62" spans="1:16" ht="15" customHeight="1" x14ac:dyDescent="0.25">
      <c r="D62" s="59"/>
      <c r="F62" s="22"/>
    </row>
    <row r="63" spans="1:16" ht="15" customHeight="1" x14ac:dyDescent="0.25">
      <c r="F63" s="22"/>
    </row>
  </sheetData>
  <mergeCells count="123">
    <mergeCell ref="I2:L2"/>
    <mergeCell ref="A60:L60"/>
    <mergeCell ref="A49:A51"/>
    <mergeCell ref="L49:L51"/>
    <mergeCell ref="C49:C51"/>
    <mergeCell ref="B49:B51"/>
    <mergeCell ref="K49:K51"/>
    <mergeCell ref="A52:A55"/>
    <mergeCell ref="B52:B55"/>
    <mergeCell ref="C52:C55"/>
    <mergeCell ref="K52:K55"/>
    <mergeCell ref="L52:L55"/>
    <mergeCell ref="A56:A59"/>
    <mergeCell ref="B56:B59"/>
    <mergeCell ref="C56:C59"/>
    <mergeCell ref="K56:K59"/>
    <mergeCell ref="L56:L59"/>
    <mergeCell ref="K45:K48"/>
    <mergeCell ref="L45:L48"/>
    <mergeCell ref="C45:C48"/>
    <mergeCell ref="B45:B48"/>
    <mergeCell ref="A45:A48"/>
    <mergeCell ref="A41:A42"/>
    <mergeCell ref="C41:C42"/>
    <mergeCell ref="K41:K42"/>
    <mergeCell ref="B41:B42"/>
    <mergeCell ref="L41:L42"/>
    <mergeCell ref="B43:B44"/>
    <mergeCell ref="C43:C44"/>
    <mergeCell ref="A43:A44"/>
    <mergeCell ref="K43:K44"/>
    <mergeCell ref="L43:L44"/>
    <mergeCell ref="C37:C38"/>
    <mergeCell ref="B37:B38"/>
    <mergeCell ref="L37:L38"/>
    <mergeCell ref="K37:K38"/>
    <mergeCell ref="A37:A38"/>
    <mergeCell ref="M37:N38"/>
    <mergeCell ref="L39:L40"/>
    <mergeCell ref="K39:K40"/>
    <mergeCell ref="A39:A40"/>
    <mergeCell ref="B39:B40"/>
    <mergeCell ref="C39:C40"/>
    <mergeCell ref="A33:A34"/>
    <mergeCell ref="C33:C34"/>
    <mergeCell ref="L33:L34"/>
    <mergeCell ref="K33:K34"/>
    <mergeCell ref="B33:B34"/>
    <mergeCell ref="O33:O34"/>
    <mergeCell ref="P33:P34"/>
    <mergeCell ref="K35:K36"/>
    <mergeCell ref="B35:B36"/>
    <mergeCell ref="P35:P36"/>
    <mergeCell ref="C35:C36"/>
    <mergeCell ref="L35:L36"/>
    <mergeCell ref="A35:A36"/>
    <mergeCell ref="O35:O36"/>
    <mergeCell ref="A29:A30"/>
    <mergeCell ref="B29:B30"/>
    <mergeCell ref="C29:C30"/>
    <mergeCell ref="K29:K30"/>
    <mergeCell ref="L29:L30"/>
    <mergeCell ref="O31:O32"/>
    <mergeCell ref="P31:P32"/>
    <mergeCell ref="K31:K32"/>
    <mergeCell ref="B31:B32"/>
    <mergeCell ref="L31:L32"/>
    <mergeCell ref="A31:A32"/>
    <mergeCell ref="C31:C32"/>
    <mergeCell ref="M31:N32"/>
    <mergeCell ref="M20:N20"/>
    <mergeCell ref="A20:A22"/>
    <mergeCell ref="B20:B22"/>
    <mergeCell ref="C20:C22"/>
    <mergeCell ref="K20:K22"/>
    <mergeCell ref="L20:L22"/>
    <mergeCell ref="M21:N21"/>
    <mergeCell ref="M22:N22"/>
    <mergeCell ref="A23:A25"/>
    <mergeCell ref="B23:B25"/>
    <mergeCell ref="C23:C25"/>
    <mergeCell ref="K23:K25"/>
    <mergeCell ref="L23:L25"/>
    <mergeCell ref="M23:N28"/>
    <mergeCell ref="A26:A28"/>
    <mergeCell ref="B26:B28"/>
    <mergeCell ref="C26:C28"/>
    <mergeCell ref="K26:K28"/>
    <mergeCell ref="L26:L28"/>
    <mergeCell ref="A14:A16"/>
    <mergeCell ref="B14:B16"/>
    <mergeCell ref="C14:C16"/>
    <mergeCell ref="K14:K16"/>
    <mergeCell ref="L14:L16"/>
    <mergeCell ref="A17:A19"/>
    <mergeCell ref="B17:B19"/>
    <mergeCell ref="C17:C19"/>
    <mergeCell ref="K17:K19"/>
    <mergeCell ref="L17:L19"/>
    <mergeCell ref="M7:T8"/>
    <mergeCell ref="A9:A11"/>
    <mergeCell ref="B9:B11"/>
    <mergeCell ref="C9:C11"/>
    <mergeCell ref="K9:K11"/>
    <mergeCell ref="L9:L11"/>
    <mergeCell ref="A12:A13"/>
    <mergeCell ref="B12:B13"/>
    <mergeCell ref="C12:C13"/>
    <mergeCell ref="K12:K13"/>
    <mergeCell ref="L12:L13"/>
    <mergeCell ref="I3:L3"/>
    <mergeCell ref="M4:T4"/>
    <mergeCell ref="B4:J4"/>
    <mergeCell ref="A5:A6"/>
    <mergeCell ref="B5:B6"/>
    <mergeCell ref="D5:D6"/>
    <mergeCell ref="C5:C6"/>
    <mergeCell ref="E5:E6"/>
    <mergeCell ref="K5:K6"/>
    <mergeCell ref="L5:L6"/>
    <mergeCell ref="M5:T5"/>
    <mergeCell ref="M6:T6"/>
    <mergeCell ref="F5:J5"/>
  </mergeCells>
  <pageMargins left="0.39370078740157483" right="0" top="0" bottom="0" header="0" footer="0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3"/>
  <sheetViews>
    <sheetView tabSelected="1" topLeftCell="A4" zoomScale="85" workbookViewId="0">
      <selection activeCell="G30" sqref="G30"/>
    </sheetView>
  </sheetViews>
  <sheetFormatPr defaultColWidth="9.140625" defaultRowHeight="15" x14ac:dyDescent="0.25"/>
  <cols>
    <col min="2" max="2" width="11.140625" customWidth="1"/>
    <col min="3" max="3" width="14" customWidth="1"/>
    <col min="4" max="4" width="17.140625" customWidth="1"/>
    <col min="5" max="5" width="16.140625" customWidth="1"/>
    <col min="6" max="6" width="15.42578125" customWidth="1"/>
    <col min="7" max="7" width="14.5703125" customWidth="1"/>
    <col min="8" max="8" width="12.85546875" customWidth="1"/>
    <col min="9" max="9" width="11.7109375" customWidth="1"/>
    <col min="13" max="13" width="11.85546875" customWidth="1"/>
    <col min="14" max="14" width="10.7109375" customWidth="1"/>
  </cols>
  <sheetData>
    <row r="2" spans="2:18" ht="22.5" customHeight="1" x14ac:dyDescent="0.25">
      <c r="B2" s="23" t="s">
        <v>77</v>
      </c>
      <c r="C2" s="60">
        <v>1968390.4</v>
      </c>
      <c r="D2" s="60">
        <v>367666.7</v>
      </c>
      <c r="E2" s="60">
        <v>407127.2</v>
      </c>
      <c r="F2" s="60">
        <v>448054.2</v>
      </c>
      <c r="G2" s="60">
        <v>393925.5</v>
      </c>
      <c r="H2" s="60">
        <v>351616.8</v>
      </c>
    </row>
    <row r="3" spans="2:18" ht="21" customHeight="1" x14ac:dyDescent="0.25">
      <c r="B3" t="s">
        <v>78</v>
      </c>
      <c r="C3" s="60">
        <v>1378167</v>
      </c>
      <c r="D3" s="60">
        <v>262163</v>
      </c>
      <c r="E3" s="60">
        <v>280959</v>
      </c>
      <c r="F3" s="60">
        <v>318199</v>
      </c>
      <c r="G3" s="60">
        <v>279725</v>
      </c>
      <c r="H3" s="60">
        <v>237121</v>
      </c>
    </row>
    <row r="4" spans="2:18" ht="25.5" customHeight="1" x14ac:dyDescent="0.25">
      <c r="B4" t="s">
        <v>79</v>
      </c>
      <c r="C4" s="60">
        <v>582819.4</v>
      </c>
      <c r="D4" s="60">
        <v>105503.7</v>
      </c>
      <c r="E4" s="60">
        <v>122466.2</v>
      </c>
      <c r="F4" s="60">
        <v>126153.2</v>
      </c>
      <c r="G4" s="60">
        <v>114200.5</v>
      </c>
      <c r="H4" s="60">
        <v>114495.8</v>
      </c>
      <c r="M4" s="25"/>
      <c r="N4" s="25"/>
      <c r="O4" s="26"/>
      <c r="P4" s="26"/>
      <c r="Q4" s="26"/>
      <c r="R4" s="26"/>
    </row>
    <row r="5" spans="2:18" ht="24.75" customHeight="1" x14ac:dyDescent="0.25">
      <c r="B5" t="s">
        <v>91</v>
      </c>
      <c r="C5" s="61">
        <v>7404</v>
      </c>
      <c r="D5" s="62">
        <v>0</v>
      </c>
      <c r="E5" s="62">
        <v>3702</v>
      </c>
      <c r="F5" s="62">
        <v>3702</v>
      </c>
      <c r="G5" s="62">
        <v>0</v>
      </c>
      <c r="H5" s="62">
        <v>0</v>
      </c>
      <c r="M5" s="25"/>
      <c r="N5" s="25"/>
      <c r="O5" s="26"/>
      <c r="P5" s="26"/>
      <c r="Q5" s="26"/>
      <c r="R5" s="26"/>
    </row>
    <row r="6" spans="2:18" ht="24.75" customHeight="1" x14ac:dyDescent="0.25">
      <c r="C6" s="61">
        <f t="shared" ref="C6" si="0">D6+E6+F6+G6+H6</f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M6" s="25"/>
      <c r="N6" s="25"/>
      <c r="O6" s="26"/>
      <c r="P6" s="26"/>
      <c r="Q6" s="26"/>
      <c r="R6" s="26"/>
    </row>
    <row r="7" spans="2:18" ht="15.75" customHeight="1" x14ac:dyDescent="0.25">
      <c r="C7" s="29"/>
      <c r="D7" s="29"/>
      <c r="E7" s="29"/>
      <c r="F7" s="29"/>
      <c r="G7" s="29"/>
      <c r="H7" s="29"/>
      <c r="M7" s="25"/>
      <c r="N7" s="25"/>
      <c r="O7" s="26"/>
      <c r="P7" s="26"/>
      <c r="Q7" s="26"/>
      <c r="R7" s="26"/>
    </row>
    <row r="8" spans="2:18" ht="16.5" customHeight="1" x14ac:dyDescent="0.25">
      <c r="C8" s="29"/>
      <c r="D8" s="29"/>
      <c r="E8" s="29"/>
      <c r="F8" s="29"/>
      <c r="G8" s="29"/>
      <c r="H8" s="29"/>
      <c r="M8" s="25"/>
      <c r="N8" s="25"/>
      <c r="O8" s="26"/>
      <c r="P8" s="26"/>
      <c r="Q8" s="26"/>
      <c r="R8" s="26"/>
    </row>
    <row r="9" spans="2:18" ht="19.5" customHeight="1" x14ac:dyDescent="0.25">
      <c r="B9" t="s">
        <v>77</v>
      </c>
      <c r="C9" s="30">
        <v>1334355.21</v>
      </c>
      <c r="D9" s="30">
        <v>264012.15999999997</v>
      </c>
      <c r="E9" s="30">
        <v>285513.39</v>
      </c>
      <c r="F9" s="30">
        <v>276436.07</v>
      </c>
      <c r="G9" s="65">
        <v>279290.39</v>
      </c>
      <c r="H9" s="30">
        <v>229103.2</v>
      </c>
    </row>
    <row r="10" spans="2:18" ht="22.5" customHeight="1" x14ac:dyDescent="0.25">
      <c r="B10" t="s">
        <v>78</v>
      </c>
      <c r="C10" s="30">
        <v>1050252.1000000001</v>
      </c>
      <c r="D10" s="30">
        <v>217995.3</v>
      </c>
      <c r="E10" s="30">
        <v>214770.4</v>
      </c>
      <c r="F10" s="30">
        <v>213445.1</v>
      </c>
      <c r="G10" s="65">
        <v>214788.3</v>
      </c>
      <c r="H10" s="30">
        <v>189253</v>
      </c>
      <c r="I10" s="25"/>
      <c r="J10" s="25"/>
    </row>
    <row r="11" spans="2:18" ht="22.5" customHeight="1" x14ac:dyDescent="0.25">
      <c r="B11" t="s">
        <v>80</v>
      </c>
      <c r="C11" s="30">
        <v>223710.11</v>
      </c>
      <c r="D11" s="30">
        <v>46016.86</v>
      </c>
      <c r="E11" s="30">
        <v>51737.39</v>
      </c>
      <c r="F11" s="30">
        <v>42859.07</v>
      </c>
      <c r="G11" s="65">
        <v>43246.59</v>
      </c>
      <c r="H11" s="30">
        <v>39850.199999999997</v>
      </c>
      <c r="I11" s="25"/>
      <c r="J11" s="25"/>
    </row>
    <row r="12" spans="2:18" ht="16.5" customHeight="1" x14ac:dyDescent="0.25">
      <c r="B12" t="s">
        <v>92</v>
      </c>
      <c r="C12" s="27">
        <v>60393</v>
      </c>
      <c r="D12" s="31">
        <v>0</v>
      </c>
      <c r="E12" s="31">
        <v>19005.599999999999</v>
      </c>
      <c r="F12" s="31">
        <v>20131.900000000001</v>
      </c>
      <c r="G12" s="66">
        <v>21255.5</v>
      </c>
      <c r="H12" s="31">
        <v>0</v>
      </c>
      <c r="I12" s="25"/>
      <c r="J12" s="25"/>
    </row>
    <row r="13" spans="2:18" ht="16.5" customHeight="1" x14ac:dyDescent="0.25">
      <c r="C13" s="28">
        <f t="shared" ref="C13" si="1">D13+E13+F13+G13+H13</f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25"/>
      <c r="J13" s="25"/>
    </row>
    <row r="14" spans="2:18" ht="16.5" customHeight="1" x14ac:dyDescent="0.25">
      <c r="C14" s="29"/>
      <c r="D14" s="29"/>
      <c r="E14" s="32"/>
      <c r="F14" s="32"/>
      <c r="G14" s="32"/>
      <c r="H14" s="32"/>
      <c r="I14" s="25"/>
      <c r="J14" s="25"/>
    </row>
    <row r="15" spans="2:18" ht="16.5" customHeight="1" x14ac:dyDescent="0.25">
      <c r="B15" t="s">
        <v>77</v>
      </c>
      <c r="C15" s="33">
        <v>35372</v>
      </c>
      <c r="D15" s="33">
        <v>33372</v>
      </c>
      <c r="E15" s="33">
        <v>2000</v>
      </c>
      <c r="F15" s="33">
        <v>0</v>
      </c>
      <c r="G15" s="33">
        <v>0</v>
      </c>
      <c r="H15" s="33">
        <v>0</v>
      </c>
      <c r="I15" s="25"/>
      <c r="J15" s="25"/>
    </row>
    <row r="16" spans="2:18" ht="16.5" customHeight="1" x14ac:dyDescent="0.25">
      <c r="B16" t="s">
        <v>81</v>
      </c>
      <c r="C16" s="27">
        <f t="shared" ref="C16:C33" si="2">SUM(D16:H16)</f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16"/>
    </row>
    <row r="17" spans="2:8" ht="15.75" customHeight="1" x14ac:dyDescent="0.25">
      <c r="B17" t="s">
        <v>78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</row>
    <row r="18" spans="2:8" ht="15.75" customHeight="1" x14ac:dyDescent="0.25">
      <c r="B18" t="s">
        <v>80</v>
      </c>
      <c r="C18" s="35">
        <v>35372</v>
      </c>
      <c r="D18" s="35">
        <v>33372</v>
      </c>
      <c r="E18" s="35">
        <v>2000</v>
      </c>
      <c r="F18" s="35">
        <v>0</v>
      </c>
      <c r="G18" s="35">
        <v>0</v>
      </c>
      <c r="H18" s="35">
        <v>0</v>
      </c>
    </row>
    <row r="19" spans="2:8" ht="15.75" customHeight="1" x14ac:dyDescent="0.25">
      <c r="C19" s="29"/>
      <c r="D19" s="36"/>
      <c r="E19" s="36"/>
      <c r="F19" s="36"/>
      <c r="G19" s="36"/>
      <c r="H19" s="36"/>
    </row>
    <row r="20" spans="2:8" ht="15.75" customHeight="1" x14ac:dyDescent="0.25">
      <c r="B20">
        <v>231600.2</v>
      </c>
      <c r="C20" s="29"/>
      <c r="D20" s="36"/>
      <c r="E20" s="36"/>
      <c r="F20" s="36"/>
      <c r="G20" s="36"/>
      <c r="H20" s="36"/>
    </row>
    <row r="21" spans="2:8" ht="21" customHeight="1" x14ac:dyDescent="0.25"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8">
        <v>0</v>
      </c>
    </row>
    <row r="22" spans="2:8" ht="21.75" customHeight="1" x14ac:dyDescent="0.25"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8">
        <v>0</v>
      </c>
    </row>
    <row r="23" spans="2:8" ht="19.5" customHeight="1" x14ac:dyDescent="0.25"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8">
        <v>0</v>
      </c>
    </row>
    <row r="24" spans="2:8" ht="19.5" customHeight="1" x14ac:dyDescent="0.25">
      <c r="C24" s="39"/>
      <c r="D24" s="39"/>
      <c r="E24" s="39"/>
      <c r="F24" s="39"/>
      <c r="G24" s="39"/>
      <c r="H24" s="39"/>
    </row>
    <row r="25" spans="2:8" ht="22.5" customHeight="1" x14ac:dyDescent="0.25">
      <c r="C25" s="39"/>
      <c r="D25" s="39"/>
      <c r="E25" s="39"/>
      <c r="F25" s="39"/>
      <c r="G25" s="39"/>
      <c r="H25" s="39"/>
    </row>
    <row r="26" spans="2:8" ht="15" customHeight="1" x14ac:dyDescent="0.25">
      <c r="C26" s="39"/>
      <c r="D26" s="39"/>
      <c r="E26" s="39"/>
      <c r="F26" s="39"/>
      <c r="G26" s="39"/>
      <c r="H26" s="39"/>
    </row>
    <row r="27" spans="2:8" ht="15" customHeight="1" x14ac:dyDescent="0.25">
      <c r="C27" s="39"/>
      <c r="D27" s="39"/>
      <c r="E27" s="39"/>
      <c r="F27" s="39"/>
      <c r="G27" s="39"/>
      <c r="H27" s="39"/>
    </row>
    <row r="28" spans="2:8" ht="15" customHeight="1" x14ac:dyDescent="0.25">
      <c r="C28" s="39"/>
      <c r="D28" s="39"/>
      <c r="E28" s="39"/>
      <c r="F28" s="39"/>
      <c r="G28" s="39"/>
      <c r="H28" s="39"/>
    </row>
    <row r="29" spans="2:8" ht="15.75" x14ac:dyDescent="0.25">
      <c r="B29" t="s">
        <v>77</v>
      </c>
      <c r="C29" s="40">
        <f t="shared" si="2"/>
        <v>3338117.6100000003</v>
      </c>
      <c r="D29" s="40">
        <f>D2+D9+D15+D21</f>
        <v>665050.86</v>
      </c>
      <c r="E29" s="40">
        <f>E2+E9+E15+E21</f>
        <v>694640.59000000008</v>
      </c>
      <c r="F29" s="40">
        <f>F2+F9+F15+F21</f>
        <v>724490.27</v>
      </c>
      <c r="G29" s="40">
        <f>G2+G9+G15+G21</f>
        <v>673215.89</v>
      </c>
      <c r="H29" s="40">
        <f>H2+H9+H15+H21</f>
        <v>580720</v>
      </c>
    </row>
    <row r="30" spans="2:8" ht="15.75" x14ac:dyDescent="0.25">
      <c r="B30" t="s">
        <v>78</v>
      </c>
      <c r="C30" s="40">
        <f t="shared" si="2"/>
        <v>2428419.0999999996</v>
      </c>
      <c r="D30" s="40">
        <f t="shared" ref="D30:D31" si="3">D3+D10+D17+D22</f>
        <v>480158.3</v>
      </c>
      <c r="E30" s="40">
        <f t="shared" ref="E30:H31" si="4">E3+E10+E17+E22</f>
        <v>495729.4</v>
      </c>
      <c r="F30" s="40">
        <f t="shared" ref="F30:H30" si="5">F3+F10+F17+F22</f>
        <v>531644.1</v>
      </c>
      <c r="G30" s="40">
        <f t="shared" si="5"/>
        <v>494513.3</v>
      </c>
      <c r="H30" s="40">
        <f t="shared" si="5"/>
        <v>426374</v>
      </c>
    </row>
    <row r="31" spans="2:8" ht="15.75" x14ac:dyDescent="0.25">
      <c r="B31" t="s">
        <v>80</v>
      </c>
      <c r="C31" s="40">
        <f t="shared" si="2"/>
        <v>841901.51</v>
      </c>
      <c r="D31" s="40">
        <f t="shared" si="3"/>
        <v>184892.56</v>
      </c>
      <c r="E31" s="40">
        <f t="shared" si="4"/>
        <v>176203.59</v>
      </c>
      <c r="F31" s="40">
        <f t="shared" si="4"/>
        <v>169012.27</v>
      </c>
      <c r="G31" s="40">
        <f t="shared" si="4"/>
        <v>157447.09</v>
      </c>
      <c r="H31" s="40">
        <f t="shared" si="4"/>
        <v>154346</v>
      </c>
    </row>
    <row r="32" spans="2:8" ht="15.75" x14ac:dyDescent="0.25">
      <c r="B32" t="s">
        <v>82</v>
      </c>
      <c r="C32" s="40">
        <f t="shared" si="2"/>
        <v>67797</v>
      </c>
      <c r="D32" s="40">
        <f>D5+D12+D16+D24</f>
        <v>0</v>
      </c>
      <c r="E32" s="40">
        <f t="shared" ref="E32:H32" si="6">E5+E12+E16+E24</f>
        <v>22707.599999999999</v>
      </c>
      <c r="F32" s="40">
        <f t="shared" si="6"/>
        <v>23833.9</v>
      </c>
      <c r="G32" s="40">
        <f t="shared" si="6"/>
        <v>21255.5</v>
      </c>
      <c r="H32" s="40">
        <f t="shared" si="6"/>
        <v>0</v>
      </c>
    </row>
    <row r="33" spans="2:8" ht="15.75" x14ac:dyDescent="0.25">
      <c r="B33" t="s">
        <v>83</v>
      </c>
      <c r="C33" s="40">
        <f t="shared" si="2"/>
        <v>0</v>
      </c>
      <c r="D33" s="40">
        <f t="shared" ref="D33" si="7">D6+D13+D19+D25</f>
        <v>0</v>
      </c>
      <c r="E33" s="40">
        <f t="shared" ref="E33" si="8">E6+E13+E19+E25</f>
        <v>0</v>
      </c>
      <c r="F33" s="40">
        <f t="shared" ref="F33" si="9">F6+F13+F19+F25</f>
        <v>0</v>
      </c>
      <c r="G33" s="40">
        <f t="shared" ref="G33" si="10">G6+G13+G19+G25</f>
        <v>0</v>
      </c>
      <c r="H33" s="40">
        <f t="shared" ref="H33" si="11">H6+H13+H19+H25</f>
        <v>0</v>
      </c>
    </row>
  </sheetData>
  <printOptions gridLines="1"/>
  <pageMargins left="0.7" right="0.7" top="0.75" bottom="0.7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zoomScale="120" workbookViewId="0">
      <selection activeCell="B34" sqref="A2:M44"/>
    </sheetView>
  </sheetViews>
  <sheetFormatPr defaultColWidth="9.140625" defaultRowHeight="15" x14ac:dyDescent="0.25"/>
  <cols>
    <col min="1" max="1" width="11" customWidth="1"/>
    <col min="2" max="2" width="10" customWidth="1"/>
    <col min="3" max="3" width="11.85546875" customWidth="1"/>
    <col min="4" max="4" width="9.7109375" customWidth="1"/>
    <col min="5" max="5" width="10" customWidth="1"/>
    <col min="6" max="6" width="9.5703125" customWidth="1"/>
    <col min="7" max="7" width="10.140625" customWidth="1"/>
    <col min="11" max="11" width="12.140625" customWidth="1"/>
    <col min="12" max="12" width="11.7109375" customWidth="1"/>
    <col min="13" max="13" width="11.85546875" customWidth="1"/>
    <col min="14" max="14" width="12.85546875" customWidth="1"/>
    <col min="15" max="15" width="12.42578125" customWidth="1"/>
    <col min="16" max="16" width="11.85546875" customWidth="1"/>
  </cols>
  <sheetData>
    <row r="2" spans="2:23" ht="15" customHeight="1" x14ac:dyDescent="0.25">
      <c r="B2" s="41">
        <v>1933090</v>
      </c>
      <c r="C2" s="41">
        <v>427518</v>
      </c>
      <c r="D2" s="41">
        <v>376717</v>
      </c>
      <c r="E2" s="41">
        <v>377717</v>
      </c>
      <c r="F2" s="41">
        <v>375569</v>
      </c>
      <c r="G2" s="42">
        <v>375569</v>
      </c>
    </row>
    <row r="3" spans="2:23" ht="15" customHeight="1" x14ac:dyDescent="0.25">
      <c r="B3" s="41">
        <v>1316220</v>
      </c>
      <c r="C3" s="41">
        <v>280684</v>
      </c>
      <c r="D3" s="41">
        <v>258884</v>
      </c>
      <c r="E3" s="41">
        <v>258884</v>
      </c>
      <c r="F3" s="41">
        <v>258884</v>
      </c>
      <c r="G3" s="42">
        <v>258884</v>
      </c>
    </row>
    <row r="4" spans="2:23" ht="15" customHeight="1" x14ac:dyDescent="0.25">
      <c r="B4" s="41">
        <v>616870</v>
      </c>
      <c r="C4" s="41">
        <v>146834</v>
      </c>
      <c r="D4" s="41">
        <v>117833</v>
      </c>
      <c r="E4" s="41">
        <v>118833</v>
      </c>
      <c r="F4" s="41">
        <v>116685</v>
      </c>
      <c r="G4" s="42">
        <v>116685</v>
      </c>
    </row>
    <row r="7" spans="2:23" ht="19.5" customHeight="1" x14ac:dyDescent="0.25">
      <c r="B7" s="41">
        <v>1142601</v>
      </c>
      <c r="C7" s="41">
        <v>236961</v>
      </c>
      <c r="D7" s="41">
        <v>226410</v>
      </c>
      <c r="E7" s="41">
        <v>226410</v>
      </c>
      <c r="F7" s="41">
        <v>226410</v>
      </c>
      <c r="G7" s="42">
        <v>226410</v>
      </c>
    </row>
    <row r="8" spans="2:23" ht="19.5" customHeight="1" x14ac:dyDescent="0.25">
      <c r="B8" s="41">
        <v>921945</v>
      </c>
      <c r="C8" s="41">
        <v>184469</v>
      </c>
      <c r="D8" s="41">
        <v>184369</v>
      </c>
      <c r="E8" s="41">
        <v>184369</v>
      </c>
      <c r="F8" s="41">
        <v>184369</v>
      </c>
      <c r="G8" s="42">
        <v>184369</v>
      </c>
    </row>
    <row r="9" spans="2:23" ht="19.5" customHeight="1" x14ac:dyDescent="0.25">
      <c r="B9" s="41">
        <v>220656</v>
      </c>
      <c r="C9" s="41">
        <v>52492</v>
      </c>
      <c r="D9" s="41">
        <v>42041</v>
      </c>
      <c r="E9" s="41">
        <v>42041</v>
      </c>
      <c r="F9" s="41">
        <v>42041</v>
      </c>
      <c r="G9" s="42">
        <v>42041</v>
      </c>
    </row>
    <row r="10" spans="2:23" ht="19.5" customHeight="1" x14ac:dyDescent="0.25">
      <c r="C10" s="43"/>
      <c r="D10" s="44"/>
      <c r="E10" s="44"/>
      <c r="F10" s="44"/>
      <c r="G10" s="44"/>
    </row>
    <row r="12" spans="2:23" ht="15" customHeight="1" x14ac:dyDescent="0.25">
      <c r="B12" s="41">
        <v>170170</v>
      </c>
      <c r="C12" s="41">
        <v>36188</v>
      </c>
      <c r="D12" s="41">
        <v>31188</v>
      </c>
      <c r="E12" s="41">
        <v>36068</v>
      </c>
      <c r="F12" s="41">
        <v>35538</v>
      </c>
      <c r="G12" s="42">
        <v>31188</v>
      </c>
    </row>
    <row r="13" spans="2:23" ht="15" customHeight="1" x14ac:dyDescent="0.25"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2">
        <v>0</v>
      </c>
    </row>
    <row r="14" spans="2:23" ht="15" customHeight="1" x14ac:dyDescent="0.25">
      <c r="B14" s="41">
        <v>170170</v>
      </c>
      <c r="C14" s="41">
        <v>36188</v>
      </c>
      <c r="D14" s="41">
        <v>31188</v>
      </c>
      <c r="E14" s="41">
        <v>36068</v>
      </c>
      <c r="F14" s="41">
        <v>35538</v>
      </c>
      <c r="G14" s="42">
        <v>31188</v>
      </c>
    </row>
    <row r="16" spans="2:23" ht="16.5" customHeight="1" x14ac:dyDescent="0.25">
      <c r="C16" s="45"/>
      <c r="D16" s="45"/>
      <c r="E16" s="45"/>
      <c r="F16" s="45"/>
      <c r="G16" s="45"/>
      <c r="H16" s="45"/>
      <c r="J16" s="46"/>
      <c r="K16" s="46"/>
      <c r="L16" s="46"/>
      <c r="M16" s="46"/>
      <c r="N16" s="46"/>
      <c r="O16" s="46"/>
      <c r="R16" s="47"/>
      <c r="S16" s="47"/>
      <c r="T16" s="47"/>
      <c r="U16" s="47"/>
      <c r="V16" s="47"/>
      <c r="W16" s="47"/>
    </row>
    <row r="17" spans="1:23" ht="16.5" customHeight="1" x14ac:dyDescent="0.25">
      <c r="B17" s="41">
        <v>6365</v>
      </c>
      <c r="C17" s="41">
        <v>1273</v>
      </c>
      <c r="D17" s="41">
        <v>1273</v>
      </c>
      <c r="E17" s="41">
        <v>1273</v>
      </c>
      <c r="F17" s="41">
        <v>1273</v>
      </c>
      <c r="G17" s="42">
        <v>1273</v>
      </c>
      <c r="H17" s="45"/>
      <c r="J17" s="46"/>
      <c r="K17" s="46"/>
      <c r="L17" s="46"/>
      <c r="M17" s="46"/>
      <c r="N17" s="46"/>
      <c r="O17" s="46"/>
      <c r="R17" s="47"/>
      <c r="S17" s="47"/>
      <c r="T17" s="47"/>
      <c r="U17" s="47"/>
      <c r="V17" s="47"/>
      <c r="W17" s="47"/>
    </row>
    <row r="18" spans="1:23" ht="16.5" customHeight="1" x14ac:dyDescent="0.25">
      <c r="B18" s="41">
        <v>6365</v>
      </c>
      <c r="C18" s="41">
        <v>1273</v>
      </c>
      <c r="D18" s="41">
        <v>1273</v>
      </c>
      <c r="E18" s="41">
        <v>1273</v>
      </c>
      <c r="F18" s="41">
        <v>1273</v>
      </c>
      <c r="G18" s="42">
        <v>1273</v>
      </c>
      <c r="H18" s="45"/>
      <c r="J18" s="46"/>
      <c r="K18" s="46"/>
      <c r="L18" s="46"/>
      <c r="M18" s="46"/>
      <c r="N18" s="46"/>
      <c r="O18" s="46"/>
      <c r="R18" s="47"/>
      <c r="S18" s="47"/>
      <c r="T18" s="47"/>
      <c r="U18" s="47"/>
      <c r="V18" s="47"/>
      <c r="W18" s="47"/>
    </row>
    <row r="19" spans="1:23" ht="16.5" customHeight="1" x14ac:dyDescent="0.25"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  <c r="H19" s="45"/>
      <c r="J19" s="46"/>
      <c r="K19" s="46"/>
      <c r="L19" s="24"/>
      <c r="M19" s="46"/>
      <c r="N19" s="46"/>
      <c r="O19" s="46"/>
      <c r="R19" s="47"/>
      <c r="S19" s="47"/>
      <c r="T19" s="47"/>
      <c r="U19" s="47"/>
      <c r="V19" s="47"/>
      <c r="W19" s="47"/>
    </row>
    <row r="20" spans="1:23" ht="16.5" customHeight="1" x14ac:dyDescent="0.25">
      <c r="C20" s="45"/>
      <c r="D20" s="45"/>
      <c r="E20" s="45"/>
      <c r="F20" s="45"/>
      <c r="G20" s="45"/>
      <c r="H20" s="45"/>
      <c r="J20" s="46"/>
      <c r="K20" s="46"/>
      <c r="L20" s="24"/>
      <c r="M20" s="46"/>
      <c r="N20" s="46"/>
      <c r="O20" s="46"/>
      <c r="R20" s="47"/>
      <c r="S20" s="47"/>
      <c r="T20" s="47"/>
      <c r="U20" s="47"/>
      <c r="V20" s="47"/>
      <c r="W20" s="47"/>
    </row>
    <row r="23" spans="1:23" ht="15.75" customHeight="1" x14ac:dyDescent="0.25">
      <c r="A23" t="s">
        <v>84</v>
      </c>
      <c r="B23">
        <f t="shared" ref="B23:G25" si="0">B2+B7+B12+B17</f>
        <v>3252226</v>
      </c>
      <c r="C23">
        <f t="shared" si="0"/>
        <v>701940</v>
      </c>
      <c r="D23">
        <f t="shared" si="0"/>
        <v>635588</v>
      </c>
      <c r="E23">
        <f t="shared" si="0"/>
        <v>641468</v>
      </c>
      <c r="F23">
        <f t="shared" si="0"/>
        <v>638790</v>
      </c>
      <c r="G23">
        <f t="shared" si="0"/>
        <v>634440</v>
      </c>
      <c r="K23" s="23"/>
      <c r="L23" s="23"/>
      <c r="M23" s="23"/>
      <c r="N23" s="23"/>
      <c r="O23" s="23"/>
      <c r="P23" s="23"/>
    </row>
    <row r="24" spans="1:23" ht="16.5" customHeight="1" x14ac:dyDescent="0.25">
      <c r="A24" t="s">
        <v>85</v>
      </c>
      <c r="B24">
        <f t="shared" si="0"/>
        <v>2244530</v>
      </c>
      <c r="C24">
        <f t="shared" si="0"/>
        <v>466426</v>
      </c>
      <c r="D24">
        <f t="shared" si="0"/>
        <v>444526</v>
      </c>
      <c r="E24">
        <f t="shared" si="0"/>
        <v>444526</v>
      </c>
      <c r="F24">
        <f t="shared" si="0"/>
        <v>444526</v>
      </c>
      <c r="G24">
        <f t="shared" si="0"/>
        <v>444526</v>
      </c>
      <c r="K24" s="23"/>
      <c r="L24" s="48"/>
      <c r="M24" s="49"/>
      <c r="N24" s="49"/>
      <c r="O24" s="49"/>
      <c r="P24" s="49"/>
    </row>
    <row r="25" spans="1:23" ht="16.5" customHeight="1" x14ac:dyDescent="0.25">
      <c r="A25" t="s">
        <v>86</v>
      </c>
      <c r="B25">
        <f t="shared" si="0"/>
        <v>1007696</v>
      </c>
      <c r="C25">
        <f t="shared" si="0"/>
        <v>235514</v>
      </c>
      <c r="D25">
        <f t="shared" si="0"/>
        <v>191062</v>
      </c>
      <c r="E25">
        <f t="shared" si="0"/>
        <v>196942</v>
      </c>
      <c r="F25">
        <f t="shared" si="0"/>
        <v>194264</v>
      </c>
      <c r="G25">
        <f t="shared" si="0"/>
        <v>189914</v>
      </c>
      <c r="K25" s="23"/>
      <c r="L25" s="48"/>
      <c r="M25" s="49"/>
      <c r="N25" s="49"/>
      <c r="O25" s="49"/>
      <c r="P25" s="49"/>
    </row>
    <row r="26" spans="1:23" ht="16.5" customHeight="1" x14ac:dyDescent="0.25">
      <c r="B26">
        <f>B5+B10+B15+B20</f>
        <v>0</v>
      </c>
      <c r="K26" s="23"/>
      <c r="L26" s="49"/>
      <c r="M26" s="49"/>
      <c r="N26" s="49"/>
      <c r="O26" s="49"/>
      <c r="P26" s="49"/>
    </row>
    <row r="27" spans="1:23" ht="16.5" customHeight="1" x14ac:dyDescent="0.25">
      <c r="K27" s="23"/>
      <c r="L27" s="50"/>
      <c r="M27" s="49"/>
      <c r="N27" s="49"/>
      <c r="O27" s="49"/>
      <c r="P27" s="49"/>
    </row>
  </sheetData>
  <printOptions gridLines="1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Лист1</vt:lpstr>
      <vt:lpstr>Лист2</vt:lpstr>
      <vt:lpstr>Лист3</vt:lpstr>
      <vt:lpstr>Лист1!Print_Area_0</vt:lpstr>
      <vt:lpstr>Лист1!Print_Area_0_0</vt:lpstr>
      <vt:lpstr>Лист1!Print_Area_0_0_0</vt:lpstr>
      <vt:lpstr>Лист1!Print_Titles_0</vt:lpstr>
      <vt:lpstr>Лист1!Print_Titles_0_0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User-cultur3</cp:lastModifiedBy>
  <cp:lastPrinted>2021-03-18T08:32:22Z</cp:lastPrinted>
  <dcterms:modified xsi:type="dcterms:W3CDTF">2021-03-19T12:07:28Z</dcterms:modified>
</cp:coreProperties>
</file>